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egionshuset\Økonomi\Byg\_10 IKT\IKT-udbudsparadigmer\IKT-bilag\IKT-leverancespecifikationer\"/>
    </mc:Choice>
  </mc:AlternateContent>
  <bookViews>
    <workbookView xWindow="0" yWindow="0" windowWidth="25125" windowHeight="12270"/>
  </bookViews>
  <sheets>
    <sheet name="Leveranceoversigt" sheetId="7" r:id="rId1"/>
    <sheet name="dRootsUdtræk" sheetId="9" state="hidden" r:id="rId2"/>
  </sheets>
  <externalReferences>
    <externalReference r:id="rId3"/>
    <externalReference r:id="rId4"/>
    <externalReference r:id="rId5"/>
  </externalReferences>
  <definedNames>
    <definedName name="Antal_Typer">[1]!Tabel_Typer[Antal typer]</definedName>
    <definedName name="ParamValues1">[2]ParamValues!$A$1:$A$13</definedName>
    <definedName name="ParamValues8">[3]Options!$H$1:$H$187</definedName>
    <definedName name="Rulleliste_Dataudtrækssystem">[1]!ValgAfDataSystemsTabel[DataUdtræksSystem]</definedName>
    <definedName name="_xlnm.Print_Titles" localSheetId="0">Leveranceoversigt!$D:$D,Leveranceoversigt!$2:$4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7" l="1"/>
  <c r="P14" i="7"/>
  <c r="U14" i="7"/>
  <c r="Z14" i="7"/>
  <c r="AD14" i="7"/>
  <c r="AH14" i="7"/>
  <c r="AL14" i="7"/>
  <c r="AX14" i="7"/>
  <c r="BB14" i="7"/>
  <c r="L96" i="7" l="1"/>
  <c r="P96" i="7"/>
  <c r="U96" i="7"/>
  <c r="Z96" i="7"/>
  <c r="AD96" i="7"/>
  <c r="AH96" i="7"/>
  <c r="AL96" i="7"/>
  <c r="AX96" i="7"/>
  <c r="BB96" i="7"/>
  <c r="L97" i="7"/>
  <c r="P97" i="7"/>
  <c r="U97" i="7"/>
  <c r="Z97" i="7"/>
  <c r="AD97" i="7"/>
  <c r="AH97" i="7"/>
  <c r="AL97" i="7"/>
  <c r="AX97" i="7"/>
  <c r="BB97" i="7"/>
  <c r="L95" i="7"/>
  <c r="P95" i="7"/>
  <c r="U95" i="7"/>
  <c r="Z95" i="7"/>
  <c r="AD95" i="7"/>
  <c r="AH95" i="7"/>
  <c r="AL95" i="7"/>
  <c r="AX95" i="7"/>
  <c r="BB95" i="7"/>
  <c r="L99" i="7"/>
  <c r="P99" i="7"/>
  <c r="U99" i="7"/>
  <c r="Z99" i="7"/>
  <c r="AD99" i="7"/>
  <c r="AH99" i="7"/>
  <c r="AL99" i="7"/>
  <c r="AX99" i="7"/>
  <c r="BB99" i="7"/>
  <c r="L98" i="7"/>
  <c r="P98" i="7"/>
  <c r="U98" i="7"/>
  <c r="Z98" i="7"/>
  <c r="AD98" i="7"/>
  <c r="AH98" i="7"/>
  <c r="AL98" i="7"/>
  <c r="AX98" i="7"/>
  <c r="BB98" i="7"/>
  <c r="L85" i="7" l="1"/>
  <c r="P85" i="7"/>
  <c r="U85" i="7"/>
  <c r="Z85" i="7"/>
  <c r="AD85" i="7"/>
  <c r="AH85" i="7"/>
  <c r="AL85" i="7"/>
  <c r="AX85" i="7"/>
  <c r="BB85" i="7"/>
  <c r="AX6" i="7" l="1"/>
  <c r="AX5" i="7"/>
  <c r="AX7" i="7"/>
  <c r="AX8" i="7"/>
  <c r="AX9" i="7"/>
  <c r="AX10" i="7"/>
  <c r="AX11" i="7"/>
  <c r="AX12" i="7"/>
  <c r="AX13" i="7"/>
  <c r="AX17" i="7"/>
  <c r="AX15" i="7"/>
  <c r="AX16" i="7"/>
  <c r="AX18" i="7"/>
  <c r="AX19" i="7"/>
  <c r="AX21" i="7"/>
  <c r="AX23" i="7"/>
  <c r="AX24" i="7"/>
  <c r="AX25" i="7"/>
  <c r="AX27" i="7"/>
  <c r="AX28" i="7"/>
  <c r="AX29" i="7"/>
  <c r="AX31" i="7"/>
  <c r="AX33" i="7"/>
  <c r="AX22" i="7"/>
  <c r="AX26" i="7"/>
  <c r="AX30" i="7"/>
  <c r="AX32" i="7"/>
  <c r="AX34" i="7"/>
  <c r="AX20" i="7"/>
  <c r="AX35" i="7"/>
  <c r="AX36" i="7"/>
  <c r="AX37" i="7"/>
  <c r="AX38" i="7"/>
  <c r="AX39" i="7"/>
  <c r="AX40" i="7"/>
  <c r="AX41" i="7"/>
  <c r="AX42" i="7"/>
  <c r="AX43" i="7"/>
  <c r="AX44" i="7"/>
  <c r="AX46" i="7"/>
  <c r="AX50" i="7"/>
  <c r="AX51" i="7"/>
  <c r="AX49" i="7"/>
  <c r="AX52" i="7"/>
  <c r="AX53" i="7"/>
  <c r="AX45" i="7"/>
  <c r="AX47" i="7"/>
  <c r="AX48" i="7"/>
  <c r="AX54" i="7"/>
  <c r="AX55" i="7"/>
  <c r="AX56" i="7"/>
  <c r="AX57" i="7"/>
  <c r="AX58" i="7"/>
  <c r="AX59" i="7"/>
  <c r="AX60" i="7"/>
  <c r="AX62" i="7"/>
  <c r="AX64" i="7"/>
  <c r="AX67" i="7"/>
  <c r="AX69" i="7"/>
  <c r="AX71" i="7"/>
  <c r="AX73" i="7"/>
  <c r="AX75" i="7"/>
  <c r="AX63" i="7"/>
  <c r="AX65" i="7"/>
  <c r="AX70" i="7"/>
  <c r="AX72" i="7"/>
  <c r="AX74" i="7"/>
  <c r="AX76" i="7"/>
  <c r="AX66" i="7"/>
  <c r="AX68" i="7"/>
  <c r="AX77" i="7"/>
  <c r="AX61" i="7"/>
  <c r="AX84" i="7"/>
  <c r="AX78" i="7"/>
  <c r="AX79" i="7"/>
  <c r="AX80" i="7"/>
  <c r="AX81" i="7"/>
  <c r="AX82" i="7"/>
  <c r="AX83" i="7"/>
  <c r="AX86" i="7"/>
  <c r="AX87" i="7"/>
  <c r="AX88" i="7"/>
  <c r="AX89" i="7"/>
  <c r="AX94" i="7"/>
  <c r="AX90" i="7"/>
  <c r="AX91" i="7"/>
  <c r="AX92" i="7"/>
  <c r="AX93" i="7"/>
  <c r="BB6" i="7" l="1"/>
  <c r="BB5" i="7"/>
  <c r="BB7" i="7"/>
  <c r="BB8" i="7"/>
  <c r="BB9" i="7"/>
  <c r="BB10" i="7"/>
  <c r="BB11" i="7"/>
  <c r="BB12" i="7"/>
  <c r="BB13" i="7"/>
  <c r="BB17" i="7"/>
  <c r="BB15" i="7"/>
  <c r="BB16" i="7"/>
  <c r="BB18" i="7"/>
  <c r="BB19" i="7"/>
  <c r="BB21" i="7"/>
  <c r="BB23" i="7"/>
  <c r="BB24" i="7"/>
  <c r="BB25" i="7"/>
  <c r="BB27" i="7"/>
  <c r="BB28" i="7"/>
  <c r="BB29" i="7"/>
  <c r="BB31" i="7"/>
  <c r="BB33" i="7"/>
  <c r="BB22" i="7"/>
  <c r="BB26" i="7"/>
  <c r="BB30" i="7"/>
  <c r="BB32" i="7"/>
  <c r="BB34" i="7"/>
  <c r="BB20" i="7"/>
  <c r="BB35" i="7"/>
  <c r="BB36" i="7"/>
  <c r="BB37" i="7"/>
  <c r="BB38" i="7"/>
  <c r="BB39" i="7"/>
  <c r="BB40" i="7"/>
  <c r="BB41" i="7"/>
  <c r="BB42" i="7"/>
  <c r="BB43" i="7"/>
  <c r="BB44" i="7"/>
  <c r="BB46" i="7"/>
  <c r="BB50" i="7"/>
  <c r="BB51" i="7"/>
  <c r="BB49" i="7"/>
  <c r="BB52" i="7"/>
  <c r="BB53" i="7"/>
  <c r="BB45" i="7"/>
  <c r="BB47" i="7"/>
  <c r="BB48" i="7"/>
  <c r="BB54" i="7"/>
  <c r="BB55" i="7"/>
  <c r="BB56" i="7"/>
  <c r="BB57" i="7"/>
  <c r="BB58" i="7"/>
  <c r="BB59" i="7"/>
  <c r="BB60" i="7"/>
  <c r="BB62" i="7"/>
  <c r="BB64" i="7"/>
  <c r="BB67" i="7"/>
  <c r="BB69" i="7"/>
  <c r="BB71" i="7"/>
  <c r="BB73" i="7"/>
  <c r="BB75" i="7"/>
  <c r="BB63" i="7"/>
  <c r="BB65" i="7"/>
  <c r="BB70" i="7"/>
  <c r="BB72" i="7"/>
  <c r="BB74" i="7"/>
  <c r="BB76" i="7"/>
  <c r="BB66" i="7"/>
  <c r="BB68" i="7"/>
  <c r="BB77" i="7"/>
  <c r="BB61" i="7"/>
  <c r="BB84" i="7"/>
  <c r="BB78" i="7"/>
  <c r="BB79" i="7"/>
  <c r="BB80" i="7"/>
  <c r="BB81" i="7"/>
  <c r="BB82" i="7"/>
  <c r="BB83" i="7"/>
  <c r="BB86" i="7"/>
  <c r="BB87" i="7"/>
  <c r="BB88" i="7"/>
  <c r="BB89" i="7"/>
  <c r="BB94" i="7"/>
  <c r="BB90" i="7"/>
  <c r="BB91" i="7"/>
  <c r="BB92" i="7"/>
  <c r="BB93" i="7"/>
  <c r="AV3" i="7" l="1"/>
  <c r="L51" i="7"/>
  <c r="L49" i="7"/>
  <c r="L52" i="7"/>
  <c r="L53" i="7"/>
  <c r="L45" i="7"/>
  <c r="L47" i="7"/>
  <c r="L48" i="7"/>
  <c r="L54" i="7"/>
  <c r="L55" i="7"/>
  <c r="L56" i="7"/>
  <c r="L57" i="7"/>
  <c r="L58" i="7"/>
  <c r="L59" i="7"/>
  <c r="L60" i="7"/>
  <c r="L62" i="7"/>
  <c r="L64" i="7"/>
  <c r="L67" i="7"/>
  <c r="L69" i="7"/>
  <c r="L71" i="7"/>
  <c r="L73" i="7"/>
  <c r="L75" i="7"/>
  <c r="L63" i="7"/>
  <c r="L65" i="7"/>
  <c r="L70" i="7"/>
  <c r="L72" i="7"/>
  <c r="L74" i="7"/>
  <c r="L76" i="7"/>
  <c r="L66" i="7"/>
  <c r="L68" i="7"/>
  <c r="L77" i="7"/>
  <c r="L61" i="7"/>
  <c r="L84" i="7"/>
  <c r="L78" i="7"/>
  <c r="L79" i="7"/>
  <c r="L80" i="7"/>
  <c r="L81" i="7"/>
  <c r="L82" i="7"/>
  <c r="L83" i="7"/>
  <c r="L86" i="7"/>
  <c r="L87" i="7"/>
  <c r="L88" i="7"/>
  <c r="L89" i="7"/>
  <c r="L94" i="7"/>
  <c r="L90" i="7"/>
  <c r="L91" i="7"/>
  <c r="L92" i="7"/>
  <c r="L93" i="7"/>
  <c r="P51" i="7"/>
  <c r="P49" i="7"/>
  <c r="P52" i="7"/>
  <c r="P53" i="7"/>
  <c r="P45" i="7"/>
  <c r="P47" i="7"/>
  <c r="P48" i="7"/>
  <c r="P54" i="7"/>
  <c r="P55" i="7"/>
  <c r="P56" i="7"/>
  <c r="P57" i="7"/>
  <c r="P58" i="7"/>
  <c r="P59" i="7"/>
  <c r="P60" i="7"/>
  <c r="P62" i="7"/>
  <c r="P64" i="7"/>
  <c r="P67" i="7"/>
  <c r="P69" i="7"/>
  <c r="P71" i="7"/>
  <c r="P73" i="7"/>
  <c r="P75" i="7"/>
  <c r="P63" i="7"/>
  <c r="P65" i="7"/>
  <c r="P70" i="7"/>
  <c r="P72" i="7"/>
  <c r="P74" i="7"/>
  <c r="P76" i="7"/>
  <c r="P66" i="7"/>
  <c r="P68" i="7"/>
  <c r="P77" i="7"/>
  <c r="P61" i="7"/>
  <c r="P84" i="7"/>
  <c r="P78" i="7"/>
  <c r="P79" i="7"/>
  <c r="P80" i="7"/>
  <c r="P81" i="7"/>
  <c r="P82" i="7"/>
  <c r="P83" i="7"/>
  <c r="P86" i="7"/>
  <c r="P87" i="7"/>
  <c r="P88" i="7"/>
  <c r="P89" i="7"/>
  <c r="P94" i="7"/>
  <c r="P90" i="7"/>
  <c r="P91" i="7"/>
  <c r="P92" i="7"/>
  <c r="P93" i="7"/>
  <c r="U51" i="7"/>
  <c r="U49" i="7"/>
  <c r="U52" i="7"/>
  <c r="U53" i="7"/>
  <c r="U45" i="7"/>
  <c r="U47" i="7"/>
  <c r="U48" i="7"/>
  <c r="U54" i="7"/>
  <c r="U55" i="7"/>
  <c r="U56" i="7"/>
  <c r="U57" i="7"/>
  <c r="U58" i="7"/>
  <c r="U59" i="7"/>
  <c r="U60" i="7"/>
  <c r="U62" i="7"/>
  <c r="U64" i="7"/>
  <c r="U67" i="7"/>
  <c r="U69" i="7"/>
  <c r="U71" i="7"/>
  <c r="U73" i="7"/>
  <c r="U75" i="7"/>
  <c r="U63" i="7"/>
  <c r="U65" i="7"/>
  <c r="U70" i="7"/>
  <c r="U72" i="7"/>
  <c r="U74" i="7"/>
  <c r="U76" i="7"/>
  <c r="U66" i="7"/>
  <c r="U68" i="7"/>
  <c r="U77" i="7"/>
  <c r="U61" i="7"/>
  <c r="U84" i="7"/>
  <c r="U78" i="7"/>
  <c r="U79" i="7"/>
  <c r="U80" i="7"/>
  <c r="U81" i="7"/>
  <c r="U82" i="7"/>
  <c r="U83" i="7"/>
  <c r="U86" i="7"/>
  <c r="U87" i="7"/>
  <c r="U88" i="7"/>
  <c r="U89" i="7"/>
  <c r="U94" i="7"/>
  <c r="U90" i="7"/>
  <c r="U91" i="7"/>
  <c r="U92" i="7"/>
  <c r="U93" i="7"/>
  <c r="Z51" i="7"/>
  <c r="Z49" i="7"/>
  <c r="Z52" i="7"/>
  <c r="Z53" i="7"/>
  <c r="Z45" i="7"/>
  <c r="Z47" i="7"/>
  <c r="Z48" i="7"/>
  <c r="Z54" i="7"/>
  <c r="Z55" i="7"/>
  <c r="Z56" i="7"/>
  <c r="Z57" i="7"/>
  <c r="Z58" i="7"/>
  <c r="Z59" i="7"/>
  <c r="Z60" i="7"/>
  <c r="Z62" i="7"/>
  <c r="Z64" i="7"/>
  <c r="Z67" i="7"/>
  <c r="Z69" i="7"/>
  <c r="Z71" i="7"/>
  <c r="Z73" i="7"/>
  <c r="Z75" i="7"/>
  <c r="Z63" i="7"/>
  <c r="Z65" i="7"/>
  <c r="Z70" i="7"/>
  <c r="Z72" i="7"/>
  <c r="Z74" i="7"/>
  <c r="Z76" i="7"/>
  <c r="Z66" i="7"/>
  <c r="Z68" i="7"/>
  <c r="Z77" i="7"/>
  <c r="Z61" i="7"/>
  <c r="Z84" i="7"/>
  <c r="Z78" i="7"/>
  <c r="Z79" i="7"/>
  <c r="Z80" i="7"/>
  <c r="Z81" i="7"/>
  <c r="Z82" i="7"/>
  <c r="Z83" i="7"/>
  <c r="Z86" i="7"/>
  <c r="Z87" i="7"/>
  <c r="Z88" i="7"/>
  <c r="Z89" i="7"/>
  <c r="Z94" i="7"/>
  <c r="Z90" i="7"/>
  <c r="Z91" i="7"/>
  <c r="Z92" i="7"/>
  <c r="Z93" i="7"/>
  <c r="AD51" i="7"/>
  <c r="AD49" i="7"/>
  <c r="AD52" i="7"/>
  <c r="AD53" i="7"/>
  <c r="AD45" i="7"/>
  <c r="AD47" i="7"/>
  <c r="AD48" i="7"/>
  <c r="AD54" i="7"/>
  <c r="AD55" i="7"/>
  <c r="AD56" i="7"/>
  <c r="AD57" i="7"/>
  <c r="AD58" i="7"/>
  <c r="AD59" i="7"/>
  <c r="AD60" i="7"/>
  <c r="AD62" i="7"/>
  <c r="AD64" i="7"/>
  <c r="AD67" i="7"/>
  <c r="AD69" i="7"/>
  <c r="AD71" i="7"/>
  <c r="AD73" i="7"/>
  <c r="AD75" i="7"/>
  <c r="AD63" i="7"/>
  <c r="AD65" i="7"/>
  <c r="AD70" i="7"/>
  <c r="AD72" i="7"/>
  <c r="AD74" i="7"/>
  <c r="AD76" i="7"/>
  <c r="AD66" i="7"/>
  <c r="AD68" i="7"/>
  <c r="AD77" i="7"/>
  <c r="AD61" i="7"/>
  <c r="AD84" i="7"/>
  <c r="AD78" i="7"/>
  <c r="AD79" i="7"/>
  <c r="AD80" i="7"/>
  <c r="AD81" i="7"/>
  <c r="AD82" i="7"/>
  <c r="AD83" i="7"/>
  <c r="AD86" i="7"/>
  <c r="AD87" i="7"/>
  <c r="AD88" i="7"/>
  <c r="AD89" i="7"/>
  <c r="AD94" i="7"/>
  <c r="AD90" i="7"/>
  <c r="AD91" i="7"/>
  <c r="AD92" i="7"/>
  <c r="AD93" i="7"/>
  <c r="AH51" i="7"/>
  <c r="AH49" i="7"/>
  <c r="AH52" i="7"/>
  <c r="AH53" i="7"/>
  <c r="AH45" i="7"/>
  <c r="AH47" i="7"/>
  <c r="AH48" i="7"/>
  <c r="AH54" i="7"/>
  <c r="AH55" i="7"/>
  <c r="AH56" i="7"/>
  <c r="AH57" i="7"/>
  <c r="AH58" i="7"/>
  <c r="AH59" i="7"/>
  <c r="AH60" i="7"/>
  <c r="AH62" i="7"/>
  <c r="AH64" i="7"/>
  <c r="AH67" i="7"/>
  <c r="AH69" i="7"/>
  <c r="AH71" i="7"/>
  <c r="AH73" i="7"/>
  <c r="AH75" i="7"/>
  <c r="AH63" i="7"/>
  <c r="AH65" i="7"/>
  <c r="AH70" i="7"/>
  <c r="AH72" i="7"/>
  <c r="AH74" i="7"/>
  <c r="AH76" i="7"/>
  <c r="AH66" i="7"/>
  <c r="AH68" i="7"/>
  <c r="AH77" i="7"/>
  <c r="AH61" i="7"/>
  <c r="AH84" i="7"/>
  <c r="AH78" i="7"/>
  <c r="AH79" i="7"/>
  <c r="AH80" i="7"/>
  <c r="AH81" i="7"/>
  <c r="AH82" i="7"/>
  <c r="AH83" i="7"/>
  <c r="AH86" i="7"/>
  <c r="AH87" i="7"/>
  <c r="AH88" i="7"/>
  <c r="AH89" i="7"/>
  <c r="AH94" i="7"/>
  <c r="AH90" i="7"/>
  <c r="AH91" i="7"/>
  <c r="AH92" i="7"/>
  <c r="AH93" i="7"/>
  <c r="AL51" i="7"/>
  <c r="AL49" i="7"/>
  <c r="AL52" i="7"/>
  <c r="AL53" i="7"/>
  <c r="AL45" i="7"/>
  <c r="AL47" i="7"/>
  <c r="AL48" i="7"/>
  <c r="AL54" i="7"/>
  <c r="AL55" i="7"/>
  <c r="AL56" i="7"/>
  <c r="AL57" i="7"/>
  <c r="AL58" i="7"/>
  <c r="AL59" i="7"/>
  <c r="AL60" i="7"/>
  <c r="AL62" i="7"/>
  <c r="AL64" i="7"/>
  <c r="AL67" i="7"/>
  <c r="AL69" i="7"/>
  <c r="AL71" i="7"/>
  <c r="AL73" i="7"/>
  <c r="AL75" i="7"/>
  <c r="AL63" i="7"/>
  <c r="AL65" i="7"/>
  <c r="AL70" i="7"/>
  <c r="AL72" i="7"/>
  <c r="AL74" i="7"/>
  <c r="AL76" i="7"/>
  <c r="AL66" i="7"/>
  <c r="AL68" i="7"/>
  <c r="AL77" i="7"/>
  <c r="AL61" i="7"/>
  <c r="AL84" i="7"/>
  <c r="AL78" i="7"/>
  <c r="AL79" i="7"/>
  <c r="AL80" i="7"/>
  <c r="AL81" i="7"/>
  <c r="AL82" i="7"/>
  <c r="AL83" i="7"/>
  <c r="AL86" i="7"/>
  <c r="AL87" i="7"/>
  <c r="AL88" i="7"/>
  <c r="AL89" i="7"/>
  <c r="AL94" i="7"/>
  <c r="AL90" i="7"/>
  <c r="AL91" i="7"/>
  <c r="AL92" i="7"/>
  <c r="AL93" i="7"/>
  <c r="AL50" i="7"/>
  <c r="AL46" i="7"/>
  <c r="AL44" i="7"/>
  <c r="AL43" i="7"/>
  <c r="AL42" i="7"/>
  <c r="AL41" i="7"/>
  <c r="AL40" i="7"/>
  <c r="AL39" i="7"/>
  <c r="AL38" i="7"/>
  <c r="AL37" i="7"/>
  <c r="AL36" i="7"/>
  <c r="AL35" i="7"/>
  <c r="AL20" i="7"/>
  <c r="AL34" i="7"/>
  <c r="AL32" i="7"/>
  <c r="AL30" i="7"/>
  <c r="AL26" i="7"/>
  <c r="AL22" i="7"/>
  <c r="AL33" i="7"/>
  <c r="AL31" i="7"/>
  <c r="AL29" i="7"/>
  <c r="AL28" i="7"/>
  <c r="AL27" i="7"/>
  <c r="AL25" i="7"/>
  <c r="AL24" i="7"/>
  <c r="AL23" i="7"/>
  <c r="AL21" i="7"/>
  <c r="AL19" i="7"/>
  <c r="AL18" i="7"/>
  <c r="AL16" i="7"/>
  <c r="AL15" i="7"/>
  <c r="AL17" i="7"/>
  <c r="AL13" i="7"/>
  <c r="AL12" i="7"/>
  <c r="AL11" i="7"/>
  <c r="AL10" i="7"/>
  <c r="AL9" i="7"/>
  <c r="AL8" i="7"/>
  <c r="AL7" i="7"/>
  <c r="AL5" i="7"/>
  <c r="AL6" i="7"/>
  <c r="AH50" i="7"/>
  <c r="AH46" i="7"/>
  <c r="AH44" i="7"/>
  <c r="AH43" i="7"/>
  <c r="AH42" i="7"/>
  <c r="AH41" i="7"/>
  <c r="AH40" i="7"/>
  <c r="AH39" i="7"/>
  <c r="AH38" i="7"/>
  <c r="AH37" i="7"/>
  <c r="AH36" i="7"/>
  <c r="AH35" i="7"/>
  <c r="AH20" i="7"/>
  <c r="AH34" i="7"/>
  <c r="AH32" i="7"/>
  <c r="AH30" i="7"/>
  <c r="AH26" i="7"/>
  <c r="AH22" i="7"/>
  <c r="AH33" i="7"/>
  <c r="AH31" i="7"/>
  <c r="AH29" i="7"/>
  <c r="AH28" i="7"/>
  <c r="AH27" i="7"/>
  <c r="AH25" i="7"/>
  <c r="AH24" i="7"/>
  <c r="AH23" i="7"/>
  <c r="AH21" i="7"/>
  <c r="AH19" i="7"/>
  <c r="AH18" i="7"/>
  <c r="AH16" i="7"/>
  <c r="AH15" i="7"/>
  <c r="AH17" i="7"/>
  <c r="AH13" i="7"/>
  <c r="AH12" i="7"/>
  <c r="AH11" i="7"/>
  <c r="AH10" i="7"/>
  <c r="AH9" i="7"/>
  <c r="AH8" i="7"/>
  <c r="AH7" i="7"/>
  <c r="AH5" i="7"/>
  <c r="AH6" i="7"/>
  <c r="AD50" i="7"/>
  <c r="AD46" i="7"/>
  <c r="AD44" i="7"/>
  <c r="AD43" i="7"/>
  <c r="AD42" i="7"/>
  <c r="AD41" i="7"/>
  <c r="AD40" i="7"/>
  <c r="AD39" i="7"/>
  <c r="AD38" i="7"/>
  <c r="AD37" i="7"/>
  <c r="AD36" i="7"/>
  <c r="AD35" i="7"/>
  <c r="AD20" i="7"/>
  <c r="AD34" i="7"/>
  <c r="AD32" i="7"/>
  <c r="AD30" i="7"/>
  <c r="AD26" i="7"/>
  <c r="AD22" i="7"/>
  <c r="AD33" i="7"/>
  <c r="AD31" i="7"/>
  <c r="AD29" i="7"/>
  <c r="AD28" i="7"/>
  <c r="AD27" i="7"/>
  <c r="AD25" i="7"/>
  <c r="AD24" i="7"/>
  <c r="AD23" i="7"/>
  <c r="AD21" i="7"/>
  <c r="AD19" i="7"/>
  <c r="AD18" i="7"/>
  <c r="AD16" i="7"/>
  <c r="AD15" i="7"/>
  <c r="AD17" i="7"/>
  <c r="AD13" i="7"/>
  <c r="AD12" i="7"/>
  <c r="AD11" i="7"/>
  <c r="AD10" i="7"/>
  <c r="AD9" i="7"/>
  <c r="AD8" i="7"/>
  <c r="AD7" i="7"/>
  <c r="AD5" i="7"/>
  <c r="AD6" i="7"/>
  <c r="Z50" i="7"/>
  <c r="Z46" i="7"/>
  <c r="Z44" i="7"/>
  <c r="Z43" i="7"/>
  <c r="Z42" i="7"/>
  <c r="Z41" i="7"/>
  <c r="Z40" i="7"/>
  <c r="Z39" i="7"/>
  <c r="Z38" i="7"/>
  <c r="Z37" i="7"/>
  <c r="Z36" i="7"/>
  <c r="Z35" i="7"/>
  <c r="Z20" i="7"/>
  <c r="Z34" i="7"/>
  <c r="Z32" i="7"/>
  <c r="Z30" i="7"/>
  <c r="Z26" i="7"/>
  <c r="Z22" i="7"/>
  <c r="Z33" i="7"/>
  <c r="Z31" i="7"/>
  <c r="Z29" i="7"/>
  <c r="Z28" i="7"/>
  <c r="Z27" i="7"/>
  <c r="Z25" i="7"/>
  <c r="Z24" i="7"/>
  <c r="Z23" i="7"/>
  <c r="Z21" i="7"/>
  <c r="Z19" i="7"/>
  <c r="Z18" i="7"/>
  <c r="Z16" i="7"/>
  <c r="Z15" i="7"/>
  <c r="Z17" i="7"/>
  <c r="Z13" i="7"/>
  <c r="Z12" i="7"/>
  <c r="Z11" i="7"/>
  <c r="Z10" i="7"/>
  <c r="Z9" i="7"/>
  <c r="Z8" i="7"/>
  <c r="Z7" i="7"/>
  <c r="Z5" i="7"/>
  <c r="Z6" i="7"/>
  <c r="U50" i="7"/>
  <c r="U46" i="7"/>
  <c r="U44" i="7"/>
  <c r="U43" i="7"/>
  <c r="U42" i="7"/>
  <c r="U41" i="7"/>
  <c r="U40" i="7"/>
  <c r="U39" i="7"/>
  <c r="U38" i="7"/>
  <c r="U37" i="7"/>
  <c r="U36" i="7"/>
  <c r="U35" i="7"/>
  <c r="U20" i="7"/>
  <c r="U34" i="7"/>
  <c r="U32" i="7"/>
  <c r="U30" i="7"/>
  <c r="U26" i="7"/>
  <c r="U22" i="7"/>
  <c r="U33" i="7"/>
  <c r="U31" i="7"/>
  <c r="U29" i="7"/>
  <c r="U28" i="7"/>
  <c r="U27" i="7"/>
  <c r="U25" i="7"/>
  <c r="U24" i="7"/>
  <c r="U23" i="7"/>
  <c r="U21" i="7"/>
  <c r="U19" i="7"/>
  <c r="U18" i="7"/>
  <c r="U16" i="7"/>
  <c r="U15" i="7"/>
  <c r="U17" i="7"/>
  <c r="U13" i="7"/>
  <c r="U12" i="7"/>
  <c r="U11" i="7"/>
  <c r="U10" i="7"/>
  <c r="U9" i="7"/>
  <c r="U8" i="7"/>
  <c r="U7" i="7"/>
  <c r="U5" i="7"/>
  <c r="U6" i="7"/>
  <c r="P6" i="7"/>
  <c r="P5" i="7"/>
  <c r="P7" i="7"/>
  <c r="P8" i="7"/>
  <c r="P9" i="7"/>
  <c r="P10" i="7"/>
  <c r="P11" i="7"/>
  <c r="P12" i="7"/>
  <c r="P13" i="7"/>
  <c r="P17" i="7"/>
  <c r="P15" i="7"/>
  <c r="P16" i="7"/>
  <c r="P18" i="7"/>
  <c r="P19" i="7"/>
  <c r="P21" i="7"/>
  <c r="P23" i="7"/>
  <c r="P24" i="7"/>
  <c r="P25" i="7"/>
  <c r="P27" i="7"/>
  <c r="P28" i="7"/>
  <c r="P29" i="7"/>
  <c r="P31" i="7"/>
  <c r="P33" i="7"/>
  <c r="P22" i="7"/>
  <c r="P26" i="7"/>
  <c r="P30" i="7"/>
  <c r="P32" i="7"/>
  <c r="P34" i="7"/>
  <c r="P20" i="7"/>
  <c r="P35" i="7"/>
  <c r="P36" i="7"/>
  <c r="P37" i="7"/>
  <c r="P38" i="7"/>
  <c r="P39" i="7"/>
  <c r="P40" i="7"/>
  <c r="P41" i="7"/>
  <c r="P42" i="7"/>
  <c r="P43" i="7"/>
  <c r="P44" i="7"/>
  <c r="P46" i="7"/>
  <c r="P50" i="7"/>
  <c r="L5" i="7"/>
  <c r="L7" i="7"/>
  <c r="L8" i="7"/>
  <c r="L9" i="7"/>
  <c r="L10" i="7"/>
  <c r="L11" i="7"/>
  <c r="L12" i="7"/>
  <c r="L13" i="7"/>
  <c r="L17" i="7"/>
  <c r="L15" i="7"/>
  <c r="L16" i="7"/>
  <c r="L18" i="7"/>
  <c r="L19" i="7"/>
  <c r="L21" i="7"/>
  <c r="L23" i="7"/>
  <c r="L24" i="7"/>
  <c r="L25" i="7"/>
  <c r="L27" i="7"/>
  <c r="L28" i="7"/>
  <c r="L29" i="7"/>
  <c r="L31" i="7"/>
  <c r="L33" i="7"/>
  <c r="L22" i="7"/>
  <c r="L26" i="7"/>
  <c r="L30" i="7"/>
  <c r="L32" i="7"/>
  <c r="L34" i="7"/>
  <c r="L20" i="7"/>
  <c r="L35" i="7"/>
  <c r="L36" i="7"/>
  <c r="L37" i="7"/>
  <c r="L38" i="7"/>
  <c r="L39" i="7"/>
  <c r="L40" i="7"/>
  <c r="L41" i="7"/>
  <c r="L42" i="7"/>
  <c r="L43" i="7"/>
  <c r="L44" i="7"/>
  <c r="L46" i="7"/>
  <c r="L50" i="7"/>
  <c r="L6" i="7"/>
  <c r="AI3" i="7"/>
  <c r="AE3" i="7"/>
  <c r="V3" i="7"/>
  <c r="Q3" i="7"/>
  <c r="M3" i="7"/>
  <c r="I3" i="7"/>
</calcChain>
</file>

<file path=xl/sharedStrings.xml><?xml version="1.0" encoding="utf-8"?>
<sst xmlns="http://schemas.openxmlformats.org/spreadsheetml/2006/main" count="1880" uniqueCount="469">
  <si>
    <t>Beskrivelse</t>
  </si>
  <si>
    <t>Afleveringsplatform</t>
  </si>
  <si>
    <t>Tilgængelighed og ejerskab</t>
  </si>
  <si>
    <t>Kolonne2</t>
  </si>
  <si>
    <t>Leveranceplan</t>
  </si>
  <si>
    <t>●</t>
  </si>
  <si>
    <t>Kolonne3</t>
  </si>
  <si>
    <t>Kolonne4</t>
  </si>
  <si>
    <t>Kolonne5</t>
  </si>
  <si>
    <t>Tilsyn- og mangel-registreringsplatform</t>
  </si>
  <si>
    <t>Opstart af fase</t>
  </si>
  <si>
    <t>Granskning</t>
  </si>
  <si>
    <t>Projektering</t>
  </si>
  <si>
    <t xml:space="preserve">Opstart af fase </t>
  </si>
  <si>
    <t xml:space="preserve">Projektering </t>
  </si>
  <si>
    <t xml:space="preserve">Granskning </t>
  </si>
  <si>
    <t>Myndighedsgodkendelse</t>
  </si>
  <si>
    <t xml:space="preserve">Projektering  </t>
  </si>
  <si>
    <t xml:space="preserve">Opstart af fase  </t>
  </si>
  <si>
    <t xml:space="preserve">Opstart af fase    </t>
  </si>
  <si>
    <t xml:space="preserve">Projektering    </t>
  </si>
  <si>
    <t xml:space="preserve">Granskning   </t>
  </si>
  <si>
    <t>Udbud</t>
  </si>
  <si>
    <t>Ibrugtagningstilladelse</t>
  </si>
  <si>
    <t>Overdragelse</t>
  </si>
  <si>
    <t xml:space="preserve">Granskning    </t>
  </si>
  <si>
    <t xml:space="preserve">Granskning     </t>
  </si>
  <si>
    <t xml:space="preserve">Opstart af fase     </t>
  </si>
  <si>
    <t>Opstart af commissionning</t>
  </si>
  <si>
    <t>Modtagelse af materiale på pladsen</t>
  </si>
  <si>
    <t>Endelig ejerskab ved overdragelse</t>
  </si>
  <si>
    <t>[A7] Udførelsesprojekt</t>
  </si>
  <si>
    <t xml:space="preserve">Opstart af fase   </t>
  </si>
  <si>
    <t xml:space="preserve">… </t>
  </si>
  <si>
    <t>…</t>
  </si>
  <si>
    <t>Bygningstype</t>
  </si>
  <si>
    <t>Parkeringshus</t>
  </si>
  <si>
    <t>Bruttoareal (planlagt)</t>
  </si>
  <si>
    <t>m²</t>
  </si>
  <si>
    <t>Nettoareal (planlagt)</t>
  </si>
  <si>
    <t>Rumfunktionsnummer</t>
  </si>
  <si>
    <t>Rumnavns forkortelse</t>
  </si>
  <si>
    <t>Ved angivelse af rumnavn på tegninger, kan der være behov for en forkortelse f.eks. Toilet = T</t>
  </si>
  <si>
    <t>Artikelnavn</t>
  </si>
  <si>
    <t>Byg- eller driftherres kravstillelse til artikelnavn (BIM-objekter)</t>
  </si>
  <si>
    <t>Artikelnummer</t>
  </si>
  <si>
    <t>Byg- eller driftherres kravstillelse til artikelnummer (BIM-objekter)</t>
  </si>
  <si>
    <t>Brugerantal</t>
  </si>
  <si>
    <t>Angiver antallet af personer (brugere) i det enkelte rum ved dagligt brug</t>
  </si>
  <si>
    <t>stk.</t>
  </si>
  <si>
    <t>Brugerantal (spidsbelastning)</t>
  </si>
  <si>
    <t>Angiver antallet af personer (brugere) i det enkelte rum ved maksimal belasning.</t>
  </si>
  <si>
    <t>Bygningsnummer</t>
  </si>
  <si>
    <t>92 eller 92A</t>
  </si>
  <si>
    <t>Afdelingsnavn</t>
  </si>
  <si>
    <t>Angiver hvilken afdeling (afdelingsnavn) det enkelte rum har tilhørsforhold til.</t>
  </si>
  <si>
    <t>Afdelingsnummer</t>
  </si>
  <si>
    <t>Angiver hvilken afdeling (afdelingsnummer) det enkelte rum har tilhørsforhold til.</t>
  </si>
  <si>
    <t>Områdekategori</t>
  </si>
  <si>
    <t>Rumfunktionskategori</t>
  </si>
  <si>
    <t>Klassekode</t>
  </si>
  <si>
    <t>Klassekode for aktuel anvendelse</t>
  </si>
  <si>
    <t>[B]ABB</t>
  </si>
  <si>
    <t>Klassekode for designet anvendelse</t>
  </si>
  <si>
    <t>[B]ABA</t>
  </si>
  <si>
    <t>Klassenavn</t>
  </si>
  <si>
    <t>Dør</t>
  </si>
  <si>
    <t>Klassenavn for aktuel anvendelse</t>
  </si>
  <si>
    <t>Værelse</t>
  </si>
  <si>
    <t>Klassenavn for designet anvendelse</t>
  </si>
  <si>
    <t>Badeværelse</t>
  </si>
  <si>
    <t>Klassifikation</t>
  </si>
  <si>
    <t>[CCI][B]ABB:Toilet</t>
  </si>
  <si>
    <t>Klassifikationskode version</t>
  </si>
  <si>
    <t>R1</t>
  </si>
  <si>
    <t>Topnode</t>
  </si>
  <si>
    <t>[B]</t>
  </si>
  <si>
    <t>[L]</t>
  </si>
  <si>
    <t>Er udvendig</t>
  </si>
  <si>
    <t>Angiver om det enkelte rum eller bygningsdels er udvendig (til og med klimaskærmen inkl. døre og vinduer).</t>
  </si>
  <si>
    <t>Ja/Nej</t>
  </si>
  <si>
    <t>Adgangskontrol</t>
  </si>
  <si>
    <t>Angiver om der er adgangskontrol (ADK) til rum og på bygningsdele som f.eks. døre og porte.</t>
  </si>
  <si>
    <t>Flugtvej/Redningsåbning</t>
  </si>
  <si>
    <t>Angiver om det enkelte rum bruges som flugtvej eller på bygningsdele som f.eks. døre, vinduer og porte, hvor det angives om det bruges til flugtvej eller redningsåbning,</t>
  </si>
  <si>
    <t>Handicap tilgængelig</t>
  </si>
  <si>
    <t>Angiver om det enkelte rum kan bruges til handikappede og på bygningsdele som f.eks. døre, hvor det angives om døren overholder adgangskrav til handikappede.</t>
  </si>
  <si>
    <t>Offentlig tilgængelig</t>
  </si>
  <si>
    <t>Angiver om det enkelte rum kan bruges af offentligheden og på bygningsdele som f.eks. døre, hvor det angives om døren bruges i forbindelse med et rum for offentligheden f.eks. til et offentligt toilet.</t>
  </si>
  <si>
    <t>Skridsikker overflade</t>
  </si>
  <si>
    <t>Angiver om den enkelte gulvtype har en skridsikker overflade.</t>
  </si>
  <si>
    <t>Automatisk Branddørslukning</t>
  </si>
  <si>
    <t>Angiver om den enkelte dør har ABDL</t>
  </si>
  <si>
    <t>Automatisk Branddørsåbning</t>
  </si>
  <si>
    <t>Angiver om den enkelte dør har ABDÅ</t>
  </si>
  <si>
    <t>Brandadskillende (krav)</t>
  </si>
  <si>
    <t>Krav til at f.eks. vægtypen skal være brandadskillende eller ikke. Angives med ja eller nej.</t>
  </si>
  <si>
    <t>Brandklasse (krav)</t>
  </si>
  <si>
    <t>Krav til brandklassen af f.eks. vægtypen.</t>
  </si>
  <si>
    <t>REI 60</t>
  </si>
  <si>
    <t>Brændbar(e) materialer (krav)</t>
  </si>
  <si>
    <t>Krav til at f.eks. vægtypen må eller ikke må indeholde brændbare materialer. Angives med ja eller nej.</t>
  </si>
  <si>
    <t>Flammespredning på overflade (krav)</t>
  </si>
  <si>
    <t>Krav til brandklassen for overfladen af f.eks. vægtypen.</t>
  </si>
  <si>
    <t>A2-s1,d0</t>
  </si>
  <si>
    <t>Risikoklasse</t>
  </si>
  <si>
    <t>1 – 4</t>
  </si>
  <si>
    <t>Røgstop</t>
  </si>
  <si>
    <t>Luftlydsisolering (krav)</t>
  </si>
  <si>
    <t>Krav til f.eks. vægtypens krav til luftlydsisolering jf. bygningsrelementet eller bæredygtigheds-certificeringsordningen.</t>
  </si>
  <si>
    <t>dB</t>
  </si>
  <si>
    <t>Trinlydsisolering (krav)</t>
  </si>
  <si>
    <t>Krav til f.eks. vægtypens krav til trinlydsisolering jf. bygningsrelementet eller bæredygtigheds-certificeringsordningen.</t>
  </si>
  <si>
    <t>U-værdi (krav)</t>
  </si>
  <si>
    <t>Krav til f.eks. vægtypens krav til U-værdi/linjetab jf. bygningsrelementet eller bæredygtigheds-certificeringsordningen.</t>
  </si>
  <si>
    <t>W/(m²K)</t>
  </si>
  <si>
    <t>Eksponeringsklasse (Miljøklasse)</t>
  </si>
  <si>
    <t>Projektets eksponeringsklasse (miljøklasse)</t>
  </si>
  <si>
    <t>XC2</t>
  </si>
  <si>
    <t>Konstruktionsklasse</t>
  </si>
  <si>
    <t>Projektets konstruktionsklasse</t>
  </si>
  <si>
    <t>K1</t>
  </si>
  <si>
    <t>Lastbærende</t>
  </si>
  <si>
    <t>Angiver om den enkelte bygningsdel er bærende (ja) eller ikke bærende (nej)</t>
  </si>
  <si>
    <t>Geografisk rumnummer</t>
  </si>
  <si>
    <t>Rummets geografiske rumnummer kan f.eks. indeholde bygnings-, etage- og rumnummer.</t>
  </si>
  <si>
    <t>Brandadskillende</t>
  </si>
  <si>
    <t>Er f.eks. vægtypen opbygget med materialer som gør at vægen kan bruges til brandadskillelse. Angives med ja eller nej.</t>
  </si>
  <si>
    <t>Brandklasse</t>
  </si>
  <si>
    <t>Den beregnet brandklasse af f.eks. vægtypen.</t>
  </si>
  <si>
    <t>Brændbar(e) materialer</t>
  </si>
  <si>
    <t>Indeholder f.eks. vægtypen brændbare materialer. Angives med ja eller nej.</t>
  </si>
  <si>
    <t>Flammespredning på overflade</t>
  </si>
  <si>
    <t>Den beregnet brandklasse for overfladen af f.eks. vægtypen.</t>
  </si>
  <si>
    <t>Byggeplads</t>
  </si>
  <si>
    <t>Byggepladsbetegnelse angives her; C=Construction, S=Site, A=angivelse af Zone nr. f.eks. A, B og C mv.</t>
  </si>
  <si>
    <t>CSA</t>
  </si>
  <si>
    <t>Byggepladszone</t>
  </si>
  <si>
    <t>CSA1</t>
  </si>
  <si>
    <t>Hovedtype-ID</t>
  </si>
  <si>
    <t>[B]%ABB120</t>
  </si>
  <si>
    <t>Hovedtypenavn</t>
  </si>
  <si>
    <t>Offentligt Toilet, Handikap</t>
  </si>
  <si>
    <t>Produkt-ID</t>
  </si>
  <si>
    <t>[L]#ABB0125</t>
  </si>
  <si>
    <t>Type-ID</t>
  </si>
  <si>
    <t>[L]%AD120.001</t>
  </si>
  <si>
    <t>Typenavn</t>
  </si>
  <si>
    <t>Offentligt Toilet, Handikap, Type 1</t>
  </si>
  <si>
    <t>Undertype-ID</t>
  </si>
  <si>
    <t>001</t>
  </si>
  <si>
    <t>Undertypenavn</t>
  </si>
  <si>
    <t>Type 1</t>
  </si>
  <si>
    <t>[L]%QQD620</t>
  </si>
  <si>
    <t>Skydedør, Dobbeltrettet</t>
  </si>
  <si>
    <t>[L]%QQD620.001</t>
  </si>
  <si>
    <t>Skydedør, Dobbeltrettet, 20x22M</t>
  </si>
  <si>
    <t>10x21M</t>
  </si>
  <si>
    <t>Luftlydsisolering</t>
  </si>
  <si>
    <t>Angiver den beregnet luftlydsisolering for f.eks. en væg.</t>
  </si>
  <si>
    <t>Trinlydsisolering</t>
  </si>
  <si>
    <t>Angiver den beregnet trinlydsisolering for f.eks. en væg.</t>
  </si>
  <si>
    <t>U-værdi</t>
  </si>
  <si>
    <t>Angiver den beregnet U-værdi/linjetab for f.eks. en væg.</t>
  </si>
  <si>
    <t>Blyækvivalent</t>
  </si>
  <si>
    <t>Angiver den beregnet blyækvivalent som er brugt ved f.eks. en væg.</t>
  </si>
  <si>
    <t>mm</t>
  </si>
  <si>
    <t>Serienummer</t>
  </si>
  <si>
    <t>F89DFLJL3JOLJ</t>
  </si>
  <si>
    <t>Anskaffelsesdato</t>
  </si>
  <si>
    <t>Angiver den dato hvor materialet er modtaget på pladsen</t>
  </si>
  <si>
    <t>Angiver stregkodenummer som bruges i forbindelse med genbestilling af materiale.</t>
  </si>
  <si>
    <t>Modelnummer</t>
  </si>
  <si>
    <t>Modelnummer på fast-, løst og teknisk inventar/-udstyr</t>
  </si>
  <si>
    <t>Producent</t>
  </si>
  <si>
    <t>Angiver producenten af produktet.</t>
  </si>
  <si>
    <t>Produktnavn</t>
  </si>
  <si>
    <t>Angiver produktnavn på den enkelte bygnings- eller anlægsdel</t>
  </si>
  <si>
    <t>Produktnummer</t>
  </si>
  <si>
    <t>Angiver produktnummer på den enkelte bygnings- eller anlægsdel.</t>
  </si>
  <si>
    <t>Installationsdato</t>
  </si>
  <si>
    <t>Garanti slutdato</t>
  </si>
  <si>
    <t>Angiver dagen hvor garantiperioden starter.</t>
  </si>
  <si>
    <t>Garanti startdato</t>
  </si>
  <si>
    <t>Angiver dagen hvor garantiperioden slutter.</t>
  </si>
  <si>
    <t>Garantiperiode</t>
  </si>
  <si>
    <t>Angiver garantiperiodens længde fra start til slut.</t>
  </si>
  <si>
    <t>år</t>
  </si>
  <si>
    <t>Systemnøglenummer</t>
  </si>
  <si>
    <t>Angiver hvilket systemnøglenummer der tilhører den enkelte dør.</t>
  </si>
  <si>
    <t>Drift- og vedligeholdelses startsdato</t>
  </si>
  <si>
    <t>Angiver startdatoen for den enkelte driftopgave.</t>
  </si>
  <si>
    <t>Drift- og vedligeholdelsesbeskrivelse</t>
  </si>
  <si>
    <t>Angiver en beskrivelse af den enkelte driftopgave.</t>
  </si>
  <si>
    <t>Vindue skal udskiftes</t>
  </si>
  <si>
    <t>Drift- og vedligeholdelsesinterval</t>
  </si>
  <si>
    <t>Interval angives i dage, uger, måneder eller år, med et antal x mellem driftopgaven</t>
  </si>
  <si>
    <t>uge</t>
  </si>
  <si>
    <t>Drift- og vedligeholdelsesnavn</t>
  </si>
  <si>
    <t>Angiver navnet for den enkelte driftopgave.</t>
  </si>
  <si>
    <t>Udskiftning af vindue</t>
  </si>
  <si>
    <t>Egenskabsnavn</t>
  </si>
  <si>
    <t>Eksempel</t>
  </si>
  <si>
    <t>Enhed</t>
  </si>
  <si>
    <t>Forekomst / Type</t>
  </si>
  <si>
    <t>Datatype</t>
  </si>
  <si>
    <t>Parameternavn</t>
  </si>
  <si>
    <t>GUID</t>
  </si>
  <si>
    <t>Autodesk Revit</t>
  </si>
  <si>
    <t>Fagmodel</t>
  </si>
  <si>
    <t>Forekomst</t>
  </si>
  <si>
    <t>Tekst</t>
  </si>
  <si>
    <t>Nummer</t>
  </si>
  <si>
    <t>Type</t>
  </si>
  <si>
    <t>Boolean</t>
  </si>
  <si>
    <t>BuildingType</t>
  </si>
  <si>
    <t>fbd553d2-d080-43fc-9710-f87bbf20cf28</t>
  </si>
  <si>
    <t>GrossPlannedArea</t>
  </si>
  <si>
    <t>e46e7912-7254-467f-ab14-35fce14121bf</t>
  </si>
  <si>
    <t>NetPlannedArea</t>
  </si>
  <si>
    <t>c0ec9d3b-f8f6-49b9-be1a-1a3ea965d058</t>
  </si>
  <si>
    <t>RoomFunctionsNumber</t>
  </si>
  <si>
    <t>fe11c6cf-09fc-4497-aeea-599b61a5560b</t>
  </si>
  <si>
    <t>RoomNameAbbreviation</t>
  </si>
  <si>
    <t>d0220a5f-e52a-42fe-bcff-f1c5ed19ace0</t>
  </si>
  <si>
    <t>ArticleName[Type]</t>
  </si>
  <si>
    <t>75245903-7bd8-41ab-a00c-16d1e9fd0470</t>
  </si>
  <si>
    <t>ArticleNumber[Type]</t>
  </si>
  <si>
    <t>729c0816-cbd2-4a24-8c7e-222914fba5ea</t>
  </si>
  <si>
    <t>OccupancyNumber</t>
  </si>
  <si>
    <t>cf76c980-d20a-11e1-8000-00215ad4efdf</t>
  </si>
  <si>
    <t>OccupancyNumberPeak</t>
  </si>
  <si>
    <t>d4d41400-d20a-11e1-8000-00215ad4efdf</t>
  </si>
  <si>
    <t>BuildingNumber</t>
  </si>
  <si>
    <t>3d9f321f-697d-448d-80cf-ca8de03d5913</t>
  </si>
  <si>
    <t>DepartmentName</t>
  </si>
  <si>
    <t>e3d11582-93d9-4bb5-a848-7731e800a0a7</t>
  </si>
  <si>
    <t>DepartmentNumber</t>
  </si>
  <si>
    <t>8233dd62-af24-4b69-96a5-3a93f5fd9838</t>
  </si>
  <si>
    <t>AreaCategory</t>
  </si>
  <si>
    <t>518e4ec2-4319-4442-a7d5-ae4ed8266eab</t>
  </si>
  <si>
    <t>RoomFunctionsCategory</t>
  </si>
  <si>
    <t>b2dcbcf4-8716-49c8-97c7-ccf26a09c233</t>
  </si>
  <si>
    <t>CCIClassCode</t>
  </si>
  <si>
    <t>0f6ba6d8-6845-4c6b-abd8-c60f4dd579e9</t>
  </si>
  <si>
    <t>CCIActualUseClassCode</t>
  </si>
  <si>
    <t>d9572b84-1e49-40e3-8599-0c3be1ea8178</t>
  </si>
  <si>
    <t>CCIDesignedUseClassCode</t>
  </si>
  <si>
    <t>77c57b09-eb63-4d6f-bf77-a219a6d85868</t>
  </si>
  <si>
    <t>CCIClassName</t>
  </si>
  <si>
    <t>57f774c2-2d4c-4ab7-94d1-f0373ec813e5</t>
  </si>
  <si>
    <t>CCIActualUseName</t>
  </si>
  <si>
    <t>599293aa-55d6-4d5e-8012-a5000a5926d7</t>
  </si>
  <si>
    <t>CCIDesignedUseName</t>
  </si>
  <si>
    <t>90031824-e6cb-4819-be83-d7b395775f6f</t>
  </si>
  <si>
    <t>CCIClassification</t>
  </si>
  <si>
    <t>e247fa6f-6807-4b33-883a-9ee43456f181</t>
  </si>
  <si>
    <t>CCIClassCodeVersion</t>
  </si>
  <si>
    <t>686ca9bc-63a9-4c41-8378-c56c6069b8a9</t>
  </si>
  <si>
    <t>CCITopnode</t>
  </si>
  <si>
    <t>0cf3bdf3-f0e2-4904-af36-5ee007122381</t>
  </si>
  <si>
    <t>CCIClassCode[Type]</t>
  </si>
  <si>
    <t>6d549196-15ec-4f3b-8b66-6adecb853720</t>
  </si>
  <si>
    <t>CCIClassName[Type]</t>
  </si>
  <si>
    <t>21c6c521-38d7-4f1d-9393-444cb86f317f</t>
  </si>
  <si>
    <t>CCIClassification[Type]</t>
  </si>
  <si>
    <t>7551964b-5d10-4afd-8417-1c8ce4d33f72</t>
  </si>
  <si>
    <t>CCIClassCodeVersion[Type]</t>
  </si>
  <si>
    <t>0fea5796-4f69-44dc-a4b9-72342154803f</t>
  </si>
  <si>
    <t>CCITopnode[Type]</t>
  </si>
  <si>
    <t>7c094af8-b727-470e-afba-24c73ffe49c7</t>
  </si>
  <si>
    <t>IsExternal</t>
  </si>
  <si>
    <t>28fecb30-be2a-40c6-9fb0-703be83c5e9f</t>
  </si>
  <si>
    <t>AccessControl</t>
  </si>
  <si>
    <t>3753f8aa-9227-4ff3-bdb2-c9964592719f</t>
  </si>
  <si>
    <t>FireExit</t>
  </si>
  <si>
    <t>005dfb00-d219-11e1-8000-00215ad4efdf</t>
  </si>
  <si>
    <t>HandicapAccessible</t>
  </si>
  <si>
    <t>516def00-d219-11e1-8000-00215ad4efdf</t>
  </si>
  <si>
    <t>PubliclyAccessible</t>
  </si>
  <si>
    <t>4a46e100-d219-11e1-8000-00215ad4efdf</t>
  </si>
  <si>
    <t>HasNonSkidSurface</t>
  </si>
  <si>
    <t>29788e80-d20d-11e1-8000-00215ad4efdf</t>
  </si>
  <si>
    <t>ABDL</t>
  </si>
  <si>
    <t>5e8d3880-3d40-410c-b0be-7e0ce00851a1</t>
  </si>
  <si>
    <t>ABDÅ</t>
  </si>
  <si>
    <t>65631e2c-85cc-440b-a1c6-3990070ea721</t>
  </si>
  <si>
    <t>Compartmentation_Req</t>
  </si>
  <si>
    <t>f981b900-d215-11e1-8000-00215ad4efdf</t>
  </si>
  <si>
    <t>FireRating_Req</t>
  </si>
  <si>
    <t>bffe7d00-d218-11e1-8000-00215ad4efdf</t>
  </si>
  <si>
    <t>Combustible_Req</t>
  </si>
  <si>
    <t>cfc89200-d215-11e1-8000-00215ad4efdf</t>
  </si>
  <si>
    <t>SurfaceSpreadOfFlame_Req</t>
  </si>
  <si>
    <t>d6570980-d215-11e1-8000-00215ad4efdf</t>
  </si>
  <si>
    <t>FireRiskFactor</t>
  </si>
  <si>
    <t>33988e00-d209-11e1-8000-00215ad4efdf</t>
  </si>
  <si>
    <t>SmokeStop</t>
  </si>
  <si>
    <t>f9cf8380-d218-11e1-8000-00215ad4efdf</t>
  </si>
  <si>
    <t>SoundTransmissionClass_Req</t>
  </si>
  <si>
    <t>5cd61e04-b969-4fc1-ad13-65a9e136c46a</t>
  </si>
  <si>
    <t>ImpactInsulationClass_Req</t>
  </si>
  <si>
    <t>b9a3a8f0-6739-40eb-85da-7e821c7a2f8d</t>
  </si>
  <si>
    <t>ThermalTransmittance_Req</t>
  </si>
  <si>
    <t>d86e9780-d218-11e1-8000-00215ad4efdf</t>
  </si>
  <si>
    <t>ExposureClass</t>
  </si>
  <si>
    <t>9bee0bf7-2ad3-4a66-bef5-7b71b7ca175b</t>
  </si>
  <si>
    <t>StructuralClass</t>
  </si>
  <si>
    <t>84899180-d1cb-11e1-8000-00215ad4efdf</t>
  </si>
  <si>
    <t>LoadBearing</t>
  </si>
  <si>
    <t>f1c21480-d215-11e1-8000-00215ad4efdf</t>
  </si>
  <si>
    <t>GeographicalRoomNumber</t>
  </si>
  <si>
    <t>65c69e30-17a7-406f-b708-f2b7851029d0</t>
  </si>
  <si>
    <t>Compartmentation[Type]</t>
  </si>
  <si>
    <t>454282c6-76a2-4869-8161-febb3fa11cff</t>
  </si>
  <si>
    <t>FireRating[Type]</t>
  </si>
  <si>
    <t>e1804f65-2aed-4d4f-b885-09688b779399</t>
  </si>
  <si>
    <t>Combustible[Type]</t>
  </si>
  <si>
    <t>1e9983d0-fefb-4849-8742-634a34ad99ea</t>
  </si>
  <si>
    <t>SurfaceSpreadOfFlame[Type]</t>
  </si>
  <si>
    <t>2c7184d9-f956-4d54-8895-bd8a752430aa</t>
  </si>
  <si>
    <t>ConstructionSite</t>
  </si>
  <si>
    <t>8ef51de5-26f1-4874-86df-289ad474d9bc</t>
  </si>
  <si>
    <t>ConstructionSiteZone</t>
  </si>
  <si>
    <t>159bfcd1-3700-445c-9324-8580138d113e</t>
  </si>
  <si>
    <t>CCIMainTypeID</t>
  </si>
  <si>
    <t>213ef49a-9a4a-4de2-b6d3-26946cfa624d</t>
  </si>
  <si>
    <t>CCIMainTypeName</t>
  </si>
  <si>
    <t>1e209e64-ab7c-4131-8560-3fbc9b87ff9c</t>
  </si>
  <si>
    <t>CCISingleLevelID</t>
  </si>
  <si>
    <t>0a80afbb-1079-47bb-8a65-94a3442ffd4f</t>
  </si>
  <si>
    <t>CCITypeID</t>
  </si>
  <si>
    <t>894147ea-6ebe-4361-b732-680bce908ade</t>
  </si>
  <si>
    <t>CCITypeName</t>
  </si>
  <si>
    <t>2b31d3e9-673f-4caf-9d2f-6e89632758dc</t>
  </si>
  <si>
    <t>CCISubTypeID</t>
  </si>
  <si>
    <t>3e10a399-bede-4207-9852-eca0b3099d58</t>
  </si>
  <si>
    <t>CCISubTypeName</t>
  </si>
  <si>
    <t>60209066-6fab-48f7-83cb-73ec1474fe1e</t>
  </si>
  <si>
    <t>CCIMainTypeID[Type]</t>
  </si>
  <si>
    <t>ae3ca671-5aa2-480b-b382-12797668c94a</t>
  </si>
  <si>
    <t>CCIMainTypeName[Type]</t>
  </si>
  <si>
    <t>146eb105-4308-410c-8dae-c87fcc337bd3</t>
  </si>
  <si>
    <t>CCITypeID[Type]</t>
  </si>
  <si>
    <t>39a6cda6-b574-4424-8a83-558298a7dff8</t>
  </si>
  <si>
    <t>CCITypeName[Type]</t>
  </si>
  <si>
    <t>e3fdc619-cbb2-4b42-a819-63fb185aa4cf</t>
  </si>
  <si>
    <t>CCISubTypeID[Type]</t>
  </si>
  <si>
    <t>3d3e2412-1370-4566-82f5-1d03e912683c</t>
  </si>
  <si>
    <t>CCISubTypeName[Type]</t>
  </si>
  <si>
    <t>960cadb7-677b-4921-80cc-9a1dba4ea2c7</t>
  </si>
  <si>
    <t>SoundTransmissionClass[Type]</t>
  </si>
  <si>
    <t>f26f303a-af5a-4ec6-9460-731b574c5d14</t>
  </si>
  <si>
    <t>ImpactInsulationClass[Type]</t>
  </si>
  <si>
    <t>3d3573a6-d92c-43f0-8df3-a3c1c589a56b</t>
  </si>
  <si>
    <t>ThermalTransmittance[Type]</t>
  </si>
  <si>
    <t>017b73a5-5115-4e54-807d-1909ec7bb263</t>
  </si>
  <si>
    <t>LeadEquivalent[Type]</t>
  </si>
  <si>
    <t>1ff43f7f-0906-45e1-bbe3-ad0b769d0dae</t>
  </si>
  <si>
    <t>SerialNumber</t>
  </si>
  <si>
    <t>48b6f200-d1f4-11e1-8000-00215ad4efdf</t>
  </si>
  <si>
    <t>ProcurementDate</t>
  </si>
  <si>
    <t>7e83bdfc-0116-4891-830c-66f82a14ec80</t>
  </si>
  <si>
    <t>GlobalTradeItemNumber[Type]</t>
  </si>
  <si>
    <t>c32fc0f2-7064-450e-8bd0-c93b1365add1</t>
  </si>
  <si>
    <t>ModelNumber[Type]</t>
  </si>
  <si>
    <t>70ec8e30-5115-4803-a6ff-3bee75100e53</t>
  </si>
  <si>
    <t>Producer[Type]</t>
  </si>
  <si>
    <t>eb413c55-57a3-46ac-8b38-b88aa2489983</t>
  </si>
  <si>
    <t>ProductName[Type]</t>
  </si>
  <si>
    <t>52becdf7-cc45-41b5-8a1f-b054930e7457</t>
  </si>
  <si>
    <t>ProductNumber[Type]</t>
  </si>
  <si>
    <t>424e8936-52ba-48f1-9fae-c34ab87b7bee</t>
  </si>
  <si>
    <t>InstallationDate</t>
  </si>
  <si>
    <t>df372c6b-2edd-471b-b05b-1a9b6f228415</t>
  </si>
  <si>
    <t>WarrantyEndDate</t>
  </si>
  <si>
    <t>14542d80-d216-11e1-8000-00215ad4efdf</t>
  </si>
  <si>
    <t>WarrantyStartDate</t>
  </si>
  <si>
    <t>0ef6e300-d216-11e1-8000-00215ad4efdf</t>
  </si>
  <si>
    <t>WarrantyPeriod</t>
  </si>
  <si>
    <t>20d88600-d216-11e1-8000-00215ad4efdf</t>
  </si>
  <si>
    <t>SystemKeyNumber</t>
  </si>
  <si>
    <t>6ba0ebbb-d425-4bae-a013-152f44bb527a</t>
  </si>
  <si>
    <t>IntervalOfMaintenance[Type]</t>
  </si>
  <si>
    <t>bb86271a-df3b-4af0-884b-9ca90431945c</t>
  </si>
  <si>
    <t>Egenskabens egenskaber</t>
  </si>
  <si>
    <t>Udvekslingsmodel (IFC)</t>
  </si>
  <si>
    <t>Leverancespecifikation for egenskaber</t>
  </si>
  <si>
    <t>Discipline</t>
  </si>
  <si>
    <t>Type of Parameter</t>
  </si>
  <si>
    <t>Instance/Type</t>
  </si>
  <si>
    <t>Common</t>
  </si>
  <si>
    <t>Energy</t>
  </si>
  <si>
    <t>Text</t>
  </si>
  <si>
    <t>Number</t>
  </si>
  <si>
    <t>Yes/No</t>
  </si>
  <si>
    <t>Thermal Resistance</t>
  </si>
  <si>
    <t>Parameter Name</t>
  </si>
  <si>
    <t>Group</t>
  </si>
  <si>
    <t>Categories</t>
  </si>
  <si>
    <t>IFC Parameters</t>
  </si>
  <si>
    <t>Instance</t>
  </si>
  <si>
    <t>Doors</t>
  </si>
  <si>
    <t>General</t>
  </si>
  <si>
    <t>Rooms</t>
  </si>
  <si>
    <t>Identity Data</t>
  </si>
  <si>
    <t>Project Information</t>
  </si>
  <si>
    <t>Model Properties</t>
  </si>
  <si>
    <t>Floors</t>
  </si>
  <si>
    <t>Data</t>
  </si>
  <si>
    <t>Doors Rooms Windows</t>
  </si>
  <si>
    <t>Doors Rooms</t>
  </si>
  <si>
    <t>Ceilings Curtain Systems Doors Floors Ramps Roofs Stairs Structural Columns Structural Framing Structural Trusses Walls Windows</t>
  </si>
  <si>
    <t>Casework Communication Devices Data Devices Electrical Equipment Electrical Fixtures Fire Alarm Devices Furniture Furniture Systems Lighting Devices Lighting Fixtures Mechanical Equipment Mechanical Equipment Sets Nurse Call Devices Plumbing Fixtures Security Devices Specialty Equipment Switch System Telephone Devices</t>
  </si>
  <si>
    <t>Abutments Abutments | Abutment Foundations Abutments | Abutment Piles Abutments | Abutment Walls Abutments | Approach Slabs Air Systems Air Terminals Bearings Bridge Cables Bridge Decks Bridge Framing Cable Tray Fittings Cable Tray Runs Cable Trays Casework Ceilings Columns Communication Devices Conduit Fittings Conduit Runs Conduits Curtain Panels Curtain Systems Curtain Wall Mullions Data Devices Doors Duct Accessories Duct Fittings Duct Insulations Duct Linings Duct Placeholders Ducts Electrical Circuits Electrical Equipment Electrical Fixtures Entourage Expansion Joints Fire Alarm Devices Flex Ducts Flex Pipes Floors Floors | Slab Edges Furniture Furniture Systems Lighting Devices Lighting Fixtures Mechanical Equipment Mechanical Equipment Sets Nurse Call Devices Parking Piers Piers | Pier Caps Piers | Pier Columns Piers | Pier Foundations Piers | Pier Piles Piers | Pier Towers Piers | Pier Walls Pipe Accessories Pipe Fittings Pipe Insulations Pipe Placeholders Pipes Planting Plumbing Fixtures Project Information Railings Railings | Handrails Railings | Supports Railings | Terminations Railings | Top Rails Ramps Rebar Shape Roads Roofs Roofs | Fascias Roofs | Gutters Roofs | Roof Soffits Rooms Security Devices Shaft Openings Site Site | Pads Spaces Specialty Equipment Sprinklers Stairs Stairs | Landings Stairs | Runs Structural Columns Structural Connections Structural Connections | Anchors Structural Connections | Bolts Structural Connections | Holes Structural Connections | Modifiers Structural Connections | Others Structural Connections | Plates Structural Connections | Profiles Structural Connections | Shear Studs Structural Connections | Welds Structural Foundations Structural Framing Structural Stiffeners Structural Tendons Structural Trusses Topography Walls Walls | Wall Sweeps Water Loops Windows Wires Zone Equipment</t>
  </si>
  <si>
    <t>Abutments Abutments | Abutment Foundations Abutments | Abutment Piles Abutments | Abutment Walls Abutments | Approach Slabs Air Systems Air Terminals Bearings Bridge Cables Bridge Decks Bridge Framing Bridge Framing | Arches Bridge Framing | Cross Bracing Bridge Framing | Diaphragms Bridge Framing | Girders Bridge Framing | Trusses Cable Tray Fittings Cable Tray Runs Cable Trays Casework Ceilings Columns Communication Devices Conduit Fittings Conduit Runs Conduits Curtain Panels Curtain Systems Curtain Wall Mullions Data Devices Doors Duct Accessories Duct Fittings Duct Insulations Ducts Electrical Circuits Electrical Equipment Electrical Fixtures Fire Alarm Devices Flex Ducts Flex Pipes Floors Furniture Furniture Systems Lighting Devices Lighting Fixtures Mechanical Equipment Mechanical Equipment Sets Nurse Call Devices Piers Piers | Pier Caps Piers | Pier Columns Piers | Pier Foundations Piers | Pier Piles Piers | Pier Towers Piers | Pier Walls Pipe Accessories Pipe Fittings Pipe Insulations Pipes Planting Plumbing Fixtures Project Information Railings Railings | Handrails Railings | Supports Railings | Terminations Railings | Top Rails Ramps Roofs Roofs | Fascias Roofs | Gutters Roofs | Roof Soffits Security Devices Site Site | Pads Specialty Equipment Sprinklers Stairs Stairs | Landings Stairs | Runs Structural Columns Structural Connections Structural Foundations Structural Framing Structural Stiffeners Structural Tendons Structural Trusses Switch System Telephone Devices Topography Walls Walls | Wall Sweeps Water Loops Windows</t>
  </si>
  <si>
    <t>Abutments Abutments | Abutment Foundations Abutments | Abutment Piles Abutments | Abutment Walls Abutments | Approach Slabs Air Systems Air Terminals Bearings Bridge Cables Bridge Decks Bridge Framing Bridge Framing | Arches Bridge Framing | Cross Bracing Bridge Framing | Diaphragms Bridge Framing | Girders Bridge Framing | Trusses Cable Tray Fittings Cable Tray Runs Cable Trays Casework Ceilings Columns Communication Devices Conduit Fittings Conduit Runs Conduits Curtain Panels Curtain Systems Curtain Wall Mullions Data Devices Doors Duct Accessories Duct Fittings Duct Insulations Ducts Electrical Circuits Electrical Equipment Electrical Fixtures Fire Alarm Devices Flex Ducts Flex Pipes Floors Furniture Furniture Systems Lighting Devices Lighting Fixtures Mechanical Equipment Mechanical Equipment Sets Nurse Call Devices Piers Piers | Pier Caps Piers | Pier Columns Piers | Pier Foundations Piers | Pier Piles Piers | Pier Towers Piers | Pier Walls Pipe Accessories Pipe Fittings Pipe Insulations Pipes Planting Plumbing Fixtures Railings Railings | Handrails Railings | Supports Railings | Terminations Railings | Top Rails Ramps Roofs Roofs | Fascias Roofs | Gutters Roofs | Roof Soffits Rooms Security Devices Site Site | Pads Specialty Equipment Sprinklers Stairs Stairs | Landings Stairs | Runs Structural Columns Structural Connections Structural Foundations Structural Framing Structural Stiffeners Structural Tendons Structural Trusses Switch System Telephone Devices Topography Walls Walls | Wall Sweeps Water Loops Windows</t>
  </si>
  <si>
    <t>Abutments Abutments | Abutment Foundations Abutments | Abutment Piles Abutments | Abutment Walls Abutments | Approach Slabs Air Systems Air Terminals Bearings Bridge Cables Bridge Decks Bridge Framing Cable Tray Fittings Cable Tray Runs Cable Trays Casework Ceilings Columns Communication Devices Conduit Fittings Conduit Runs Conduits Curtain Panels Curtain Systems Curtain Wall Mullions Data Devices Doors Duct Accessories Duct Fittings Duct Insulations Duct Linings Duct Placeholders Ducts Electrical Circuits Electrical Equipment Electrical Fixtures Entourage Expansion Joints Fire Alarm Devices Flex Ducts Flex Pipes Floors Floors | Slab Edges Furniture Furniture Systems Lighting Devices Lighting Fixtures Mechanical Equipment Mechanical Equipment Sets Nurse Call Devices Parking Piers Piers | Pier Caps Piers | Pier Columns Piers | Pier Foundations Piers | Pier Piles Piers | Pier Towers Piers | Pier Walls Pipe Accessories Pipe Fittings Pipe Insulations Pipe Placeholders Pipes Planting Plumbing Fixtures Railings Railings | Handrails Railings | Supports Railings | Terminations Railings | Top Rails Ramps Rebar Shape Roads Roofs Roofs | Fascias Roofs | Gutters Roofs | Roof Soffits Rooms Security Devices Shaft Openings Site Site | Pads Spaces Specialty Equipment Sprinklers Stairs Stairs | Landings Stairs | Runs Structural Columns Structural Connections Structural Connections | Anchors Structural Connections | Bolts Structural Connections | Holes Structural Connections | Modifiers Structural Connections | Others Structural Connections | Plates Structural Connections | Profiles Structural Connections | Shear Studs Structural Connections | Welds Structural Foundations Structural Framing Structural Stiffeners Structural Tendons Structural Trusses Topography Walls Walls | Wall Sweeps Water Loops Windows Wires Zone Equipment</t>
  </si>
  <si>
    <t>Structural Columns Structural Foundations Structural Framing Structural Stiffeners Structural Trusses</t>
  </si>
  <si>
    <t>Bridge Framing Bridge Framing | Arches Bridge Framing | Cross Bracing Bridge Framing | Diaphragms Bridge Framing | Girders Bridge Framing | Trusses Floors Piers Piers | Pier Caps Piers | Pier Columns Piers | Pier Foundations Piers | Pier Piles Piers | Pier Towers Piers | Pier Walls Ramps Roofs Stairs Stairs | Landings Stairs | Runs Structural Columns Structural Foundations Structural Framing Structural Stiffeners Structural Trusses Walls</t>
  </si>
  <si>
    <t>Air Systems Air Terminals Casework Communication Devices Data Devices Doors Duct Accessories Electrical Equipment Electrical Fixtures Fire Alarm Devices Furniture Furniture Systems Lighting Devices Lighting Fixtures Mechanical Equipment Mechanical Equipment Sets Nurse Call Devices Pipe Accessories Planting Plumbing Fixtures Project Information Railings Ramps Roofs | Fascias Roofs | Gutters Roofs | Roof Soffits Security Devices Specialty Equipment Sprinklers Stairs Switch System Telephone Devices Windows Zone Equipment</t>
  </si>
  <si>
    <t>Air Systems Air Terminals Casework Communication Devices Data Devices Doors Duct Accessories Electrical Equipment Electrical Fixtures Fire Alarm Devices Furniture Furniture Systems Lighting Devices Lighting Fixtures Mechanical Equipment Mechanical Equipment Sets Nurse Call Devices Pipe Accessories Planting Plumbing Fixtures Railings Ramps Roofs | Fascias Roofs | Gutters Roofs | Roof Soffits Security Devices Specialty Equipment Sprinklers Stairs Switch System Telephone Devices Windows Zone Equipment</t>
  </si>
  <si>
    <t>Ceilings Curtain Systems Doors Floors Ramps Roofs Stairs Walls Windows</t>
  </si>
  <si>
    <t>Structural Columns Structural Connections Structural Connections | Anchors Structural Connections | Bolts Structural Connections | Plates Structural Connections | Profiles Structural Connections | Shear Studs Structural Connections | Welds Structural Fabric Reinforcement Structural Fabric Reinforcement | Fabric Wire Structural Foundations Structural Framing Structural Path Reinforcement Structural Rebar Structural Rebar Couplers Structural Stiffeners Structural Trusses</t>
  </si>
  <si>
    <t>Kolonne13</t>
  </si>
  <si>
    <t>[A03] Dispositionsforslag</t>
  </si>
  <si>
    <t>[A04] Projektforslag</t>
  </si>
  <si>
    <t>[A05] Myndighedsprojekt</t>
  </si>
  <si>
    <t>[A06] Udbudsprojekt</t>
  </si>
  <si>
    <t>[A07] Udførelsesprojekt</t>
  </si>
  <si>
    <t>[A08] Udførelse</t>
  </si>
  <si>
    <t>[A09] Aflevering, "som udført"</t>
  </si>
  <si>
    <t>Funktions-ID</t>
  </si>
  <si>
    <t>CCIFunctionalID</t>
  </si>
  <si>
    <t>74cf7b11-6c39-4a95-886e-898af5c2fc8e</t>
  </si>
  <si>
    <t>CCIMultiLevelID</t>
  </si>
  <si>
    <t>CCIMultiLevelTypeID</t>
  </si>
  <si>
    <t>5ba6a45a-1754-4dc1-9a10-2ec3e182b585</t>
  </si>
  <si>
    <t>2cb113e2-b7f6-4309-87ba-683ffa03939c</t>
  </si>
  <si>
    <t>CCILocationID</t>
  </si>
  <si>
    <t>Placerings-ID</t>
  </si>
  <si>
    <t>c81997a7-d8e1-4923-8313-fa19d45bcd3e</t>
  </si>
  <si>
    <t>CCIMultiLevelLocationID</t>
  </si>
  <si>
    <t>0f61c9bf-c5c0-4c3f-82c7-dd4c9a1226a7</t>
  </si>
  <si>
    <t>Sammensat placerings-ID</t>
  </si>
  <si>
    <t>Sammensat produkt-ID</t>
  </si>
  <si>
    <t>Sammensat type-ID</t>
  </si>
  <si>
    <t>CCILocationName</t>
  </si>
  <si>
    <t>56080b8d-be61-4f44-a931-bc9f7a33fd0c</t>
  </si>
  <si>
    <t>Placeringsnavn</t>
  </si>
  <si>
    <t>Udfyldes jf. IKT-klassifikation og identifikation</t>
  </si>
  <si>
    <t>Kolonne32</t>
  </si>
  <si>
    <t>Aktiv / inaktiv</t>
  </si>
  <si>
    <t>Aktiv</t>
  </si>
  <si>
    <t>Inaktiv</t>
  </si>
  <si>
    <t>Globalt varenummer
(GTIN-/GS1 nummer)</t>
  </si>
  <si>
    <t>RoomFunctionCategory</t>
  </si>
  <si>
    <t>RoomFunctionNumber</t>
  </si>
  <si>
    <t>Rum ID</t>
  </si>
  <si>
    <t>RoomID</t>
  </si>
  <si>
    <t>e02290ca-8dc5-45af-b0a5-024a009e5686</t>
  </si>
  <si>
    <t>[CCI][L]QQC620</t>
  </si>
  <si>
    <t>QQC</t>
  </si>
  <si>
    <t>ABB</t>
  </si>
  <si>
    <t>Toilet</t>
  </si>
  <si>
    <t>2021-11-01</t>
  </si>
  <si>
    <t>2024-12-01</t>
  </si>
  <si>
    <t>2021-12-01</t>
  </si>
  <si>
    <t>2022-01-01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</si>
</sst>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Narrow"/>
      <family val="2"/>
    </font>
    <font>
      <b/>
      <sz val="11"/>
      <color theme="0"/>
      <name val="Arial Narrow"/>
      <family val="2"/>
    </font>
    <font>
      <sz val="10"/>
      <color theme="1"/>
      <name val="Arial Narrow"/>
      <family val="2"/>
    </font>
    <font>
      <b/>
      <sz val="14"/>
      <color rgb="FF1D3175"/>
      <name val="Arial Narrow"/>
      <family val="2"/>
    </font>
    <font>
      <sz val="10"/>
      <color rgb="FF1D3175"/>
      <name val="Arial Narrow"/>
      <family val="2"/>
    </font>
    <font>
      <b/>
      <sz val="11"/>
      <color rgb="FF1D3175"/>
      <name val="Arial Narrow"/>
      <family val="2"/>
    </font>
    <font>
      <b/>
      <sz val="10"/>
      <color rgb="FF1D3175"/>
      <name val="Arial Narrow"/>
      <family val="2"/>
    </font>
    <font>
      <i/>
      <sz val="11"/>
      <color theme="0"/>
      <name val="Arial Narrow"/>
      <family val="2"/>
    </font>
    <font>
      <b/>
      <i/>
      <sz val="12"/>
      <color rgb="FF1D3175"/>
      <name val="Arial Narrow"/>
      <family val="2"/>
    </font>
    <font>
      <b/>
      <sz val="12"/>
      <color rgb="FF1D3175"/>
      <name val="Arial Narrow"/>
      <family val="2"/>
    </font>
    <font>
      <sz val="10"/>
      <color rgb="FF000000"/>
      <name val="Arial Narrow"/>
      <family val="2"/>
    </font>
    <font>
      <sz val="10"/>
      <color rgb="FF8DA12C"/>
      <name val="Arial Narrow"/>
      <family val="2"/>
    </font>
    <font>
      <b/>
      <sz val="11"/>
      <color rgb="FF3C3C37"/>
      <name val="Calibri"/>
      <family val="2"/>
    </font>
    <font>
      <sz val="11"/>
      <color indexed="64"/>
      <name val="Calibri"/>
      <family val="2"/>
    </font>
    <font>
      <sz val="11"/>
      <color theme="1"/>
      <name val="Calibri"/>
      <family val="2"/>
      <scheme val="minor"/>
    </font>
    <font>
      <b/>
      <sz val="11"/>
      <color theme="1"/>
      <name val="Arial Narrow"/>
      <family val="2"/>
    </font>
    <font>
      <b/>
      <sz val="10"/>
      <color theme="3" tint="0.59999389629810485"/>
      <name val="Arial Narrow"/>
      <family val="2"/>
    </font>
  </fonts>
  <fills count="7">
    <fill>
      <patternFill patternType="none"/>
    </fill>
    <fill>
      <patternFill patternType="gray125"/>
    </fill>
    <fill>
      <patternFill patternType="solid">
        <fgColor rgb="FF1D3175"/>
        <bgColor indexed="64"/>
      </patternFill>
    </fill>
    <fill>
      <patternFill patternType="solid">
        <fgColor theme="3" tint="0.59999389629810485"/>
        <bgColor indexed="64"/>
      </patternFill>
    </fill>
    <fill>
      <patternFill patternType="solid">
        <fgColor rgb="FFE5AF42"/>
        <bgColor indexed="64"/>
      </patternFill>
    </fill>
    <fill>
      <patternFill patternType="solid">
        <fgColor rgb="FFBFBFBF"/>
        <bgColor indexed="64"/>
      </patternFill>
    </fill>
    <fill>
      <patternFill patternType="solid">
        <fgColor rgb="FFD9E59F"/>
        <bgColor indexed="64"/>
      </patternFill>
    </fill>
  </fills>
  <borders count="23">
    <border>
      <left/>
      <right/>
      <top/>
      <bottom/>
      <diagonal/>
    </border>
    <border>
      <left style="hair">
        <color rgb="FF1D3175"/>
      </left>
      <right style="hair">
        <color rgb="FF1D3175"/>
      </right>
      <top/>
      <bottom/>
      <diagonal/>
    </border>
    <border>
      <left/>
      <right style="hair">
        <color rgb="FF1D3175"/>
      </right>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hair">
        <color rgb="FF1D3175"/>
      </right>
      <top/>
      <bottom/>
      <diagonal/>
    </border>
    <border>
      <left/>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hair">
        <color rgb="FF1D3175"/>
      </left>
      <right style="medium">
        <color rgb="FF1D3175"/>
      </right>
      <top/>
      <bottom/>
      <diagonal/>
    </border>
    <border>
      <left style="medium">
        <color rgb="FF1D3175"/>
      </left>
      <right style="medium">
        <color theme="0"/>
      </right>
      <top/>
      <bottom/>
      <diagonal/>
    </border>
    <border>
      <left/>
      <right style="medium">
        <color rgb="FF1D3175"/>
      </right>
      <top/>
      <bottom/>
      <diagonal/>
    </border>
    <border>
      <left style="dotted">
        <color rgb="FF1D3175"/>
      </left>
      <right style="medium">
        <color theme="0"/>
      </right>
      <top/>
      <bottom/>
      <diagonal/>
    </border>
    <border>
      <left style="dotted">
        <color rgb="FF1D3175"/>
      </left>
      <right style="dotted">
        <color rgb="FF1D3175"/>
      </right>
      <top/>
      <bottom/>
      <diagonal/>
    </border>
    <border>
      <left style="medium">
        <color rgb="FF1D3175"/>
      </left>
      <right style="dotted">
        <color rgb="FF1D3175"/>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2" fillId="4" borderId="22"/>
    <xf numFmtId="0" fontId="13" fillId="5" borderId="0"/>
    <xf numFmtId="0" fontId="14" fillId="0" borderId="0"/>
    <xf numFmtId="9" fontId="14" fillId="0" borderId="0" applyFont="0" applyFill="0" applyBorder="0" applyAlignment="0" applyProtection="0"/>
  </cellStyleXfs>
  <cellXfs count="97">
    <xf numFmtId="0" fontId="0" fillId="0" borderId="0" xfId="0"/>
    <xf numFmtId="0" fontId="0" fillId="0" borderId="0" xfId="0" applyAlignment="1">
      <alignment horizontal="left"/>
    </xf>
    <xf numFmtId="0" fontId="0" fillId="0" borderId="0" xfId="0" applyAlignment="1">
      <alignment horizontal="center"/>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3" fillId="2" borderId="0" xfId="0" applyFont="1" applyFill="1" applyAlignment="1"/>
    <xf numFmtId="0" fontId="1" fillId="2" borderId="0" xfId="0" applyFont="1" applyFill="1" applyBorder="1"/>
    <xf numFmtId="0" fontId="1" fillId="2" borderId="0" xfId="0" applyFont="1" applyFill="1" applyBorder="1" applyAlignment="1">
      <alignment horizontal="center" textRotation="90"/>
    </xf>
    <xf numFmtId="0" fontId="5" fillId="2" borderId="6" xfId="0" applyFont="1" applyFill="1" applyBorder="1"/>
    <xf numFmtId="0" fontId="1" fillId="2" borderId="3" xfId="0" applyFont="1" applyFill="1" applyBorder="1"/>
    <xf numFmtId="0" fontId="5" fillId="2" borderId="6" xfId="0" applyFont="1" applyFill="1" applyBorder="1" applyAlignment="1">
      <alignment horizontal="center" textRotation="90" wrapText="1"/>
    </xf>
    <xf numFmtId="0" fontId="1" fillId="2" borderId="0" xfId="0" applyFont="1" applyFill="1" applyBorder="1" applyAlignment="1">
      <alignment horizontal="center" textRotation="90" wrapText="1"/>
    </xf>
    <xf numFmtId="0" fontId="1" fillId="2" borderId="7" xfId="0" applyFont="1" applyFill="1" applyBorder="1" applyAlignment="1">
      <alignment horizontal="center" textRotation="90"/>
    </xf>
    <xf numFmtId="0" fontId="1" fillId="2" borderId="0" xfId="0" applyFont="1" applyFill="1" applyAlignment="1">
      <alignment horizontal="center" textRotation="90"/>
    </xf>
    <xf numFmtId="0" fontId="1" fillId="2" borderId="0" xfId="0" applyFont="1" applyFill="1" applyAlignment="1">
      <alignment horizontal="center" textRotation="90" wrapText="1"/>
    </xf>
    <xf numFmtId="0" fontId="1" fillId="2" borderId="3" xfId="0" applyFont="1" applyFill="1" applyBorder="1" applyAlignment="1">
      <alignment wrapText="1"/>
    </xf>
    <xf numFmtId="0" fontId="4" fillId="0" borderId="6" xfId="0" applyFont="1" applyFill="1" applyBorder="1" applyAlignment="1">
      <alignment horizontal="left" vertical="top"/>
    </xf>
    <xf numFmtId="0" fontId="2" fillId="0" borderId="6" xfId="0" applyFont="1" applyFill="1" applyBorder="1" applyAlignment="1">
      <alignment horizontal="left" vertical="top"/>
    </xf>
    <xf numFmtId="0" fontId="4" fillId="0" borderId="12" xfId="0" applyFont="1" applyFill="1" applyBorder="1" applyAlignment="1">
      <alignment horizontal="center" vertical="top"/>
    </xf>
    <xf numFmtId="0" fontId="4" fillId="0" borderId="17" xfId="0" applyFont="1" applyFill="1" applyBorder="1" applyAlignment="1">
      <alignment horizontal="left" vertical="top"/>
    </xf>
    <xf numFmtId="0" fontId="2" fillId="0" borderId="7" xfId="0" applyFont="1" applyFill="1" applyBorder="1" applyAlignment="1">
      <alignment horizontal="center" vertical="top"/>
    </xf>
    <xf numFmtId="0" fontId="2" fillId="0" borderId="3" xfId="0" applyFont="1" applyFill="1" applyBorder="1" applyAlignment="1">
      <alignment horizontal="center" vertical="top"/>
    </xf>
    <xf numFmtId="0" fontId="2" fillId="0" borderId="0" xfId="0" applyFont="1" applyFill="1" applyBorder="1" applyAlignment="1">
      <alignment horizontal="center" vertical="top"/>
    </xf>
    <xf numFmtId="0" fontId="4" fillId="0" borderId="3" xfId="0" applyFont="1" applyFill="1" applyBorder="1" applyAlignment="1">
      <alignment horizontal="left" vertical="top" wrapText="1"/>
    </xf>
    <xf numFmtId="0" fontId="2" fillId="0" borderId="6" xfId="0" applyFont="1" applyFill="1" applyBorder="1" applyAlignment="1">
      <alignment horizontal="center" vertical="top"/>
    </xf>
    <xf numFmtId="0" fontId="1" fillId="2" borderId="4" xfId="0" applyFont="1" applyFill="1" applyBorder="1" applyAlignment="1">
      <alignment horizontal="center" textRotation="90"/>
    </xf>
    <xf numFmtId="0" fontId="1" fillId="2" borderId="5" xfId="0" applyFont="1" applyFill="1" applyBorder="1" applyAlignment="1">
      <alignment horizontal="center" textRotation="90"/>
    </xf>
    <xf numFmtId="0" fontId="9" fillId="3" borderId="6" xfId="0" applyFont="1" applyFill="1" applyBorder="1" applyAlignment="1">
      <alignment horizontal="center" textRotation="90"/>
    </xf>
    <xf numFmtId="0" fontId="7" fillId="2" borderId="0" xfId="0" applyFont="1" applyFill="1" applyBorder="1" applyAlignment="1">
      <alignment horizontal="center" wrapText="1"/>
    </xf>
    <xf numFmtId="0" fontId="4" fillId="0" borderId="0" xfId="0" applyFont="1" applyFill="1" applyBorder="1" applyAlignment="1">
      <alignment horizontal="left" vertical="top"/>
    </xf>
    <xf numFmtId="0" fontId="1" fillId="2" borderId="3" xfId="0" applyFont="1" applyFill="1" applyBorder="1" applyAlignment="1">
      <alignment horizontal="center" textRotation="90"/>
    </xf>
    <xf numFmtId="0" fontId="8" fillId="3" borderId="3" xfId="0" applyFont="1" applyFill="1" applyBorder="1" applyAlignment="1">
      <alignment horizontal="center" wrapText="1"/>
    </xf>
    <xf numFmtId="0" fontId="0" fillId="2" borderId="0" xfId="0" applyFill="1" applyAlignment="1">
      <alignment vertical="center"/>
    </xf>
    <xf numFmtId="0" fontId="3" fillId="2" borderId="0" xfId="0" applyFont="1" applyFill="1" applyAlignment="1">
      <alignment vertical="center"/>
    </xf>
    <xf numFmtId="0" fontId="0" fillId="0" borderId="0" xfId="0" applyAlignment="1">
      <alignment vertical="center"/>
    </xf>
    <xf numFmtId="0" fontId="3" fillId="2" borderId="6" xfId="0" applyFont="1" applyFill="1" applyBorder="1" applyAlignment="1"/>
    <xf numFmtId="0" fontId="3" fillId="2" borderId="6" xfId="0" applyFont="1" applyFill="1" applyBorder="1" applyAlignment="1">
      <alignment vertical="center"/>
    </xf>
    <xf numFmtId="0" fontId="1" fillId="2" borderId="0" xfId="0" applyFont="1" applyFill="1"/>
    <xf numFmtId="0" fontId="5" fillId="2" borderId="0" xfId="0" applyFont="1" applyFill="1" applyAlignment="1">
      <alignment textRotation="90"/>
    </xf>
    <xf numFmtId="0" fontId="0" fillId="3" borderId="4" xfId="0" applyFill="1" applyBorder="1" applyAlignment="1">
      <alignment vertical="center"/>
    </xf>
    <xf numFmtId="0" fontId="1" fillId="2" borderId="7" xfId="0" applyFont="1" applyFill="1" applyBorder="1"/>
    <xf numFmtId="0" fontId="0" fillId="2" borderId="0" xfId="0" applyFill="1" applyBorder="1"/>
    <xf numFmtId="0" fontId="10" fillId="0" borderId="6" xfId="0" applyFont="1" applyFill="1" applyBorder="1" applyAlignment="1">
      <alignment horizontal="center" vertical="top"/>
    </xf>
    <xf numFmtId="0" fontId="4" fillId="0" borderId="18" xfId="0" applyFont="1" applyFill="1" applyBorder="1" applyAlignment="1">
      <alignment horizontal="left" vertical="top"/>
    </xf>
    <xf numFmtId="0" fontId="11" fillId="0" borderId="2" xfId="0" applyFont="1" applyFill="1" applyBorder="1" applyAlignment="1">
      <alignment horizontal="center" vertical="top"/>
    </xf>
    <xf numFmtId="0" fontId="11" fillId="0" borderId="1" xfId="0" applyFont="1" applyFill="1" applyBorder="1" applyAlignment="1">
      <alignment horizontal="center" vertical="top"/>
    </xf>
    <xf numFmtId="0" fontId="1" fillId="2" borderId="13" xfId="0" applyFont="1" applyFill="1" applyBorder="1"/>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6" fillId="0" borderId="21" xfId="0" applyFont="1" applyFill="1" applyBorder="1" applyAlignment="1">
      <alignment horizontal="left" vertical="top"/>
    </xf>
    <xf numFmtId="0" fontId="0" fillId="0" borderId="0" xfId="0" applyAlignment="1">
      <alignment vertical="top"/>
    </xf>
    <xf numFmtId="0" fontId="0" fillId="0" borderId="0" xfId="0" applyAlignment="1">
      <alignment vertical="top" wrapText="1"/>
    </xf>
    <xf numFmtId="0" fontId="15" fillId="0" borderId="0" xfId="0" applyFont="1" applyAlignment="1">
      <alignment vertical="top"/>
    </xf>
    <xf numFmtId="0" fontId="10" fillId="0" borderId="7" xfId="0" applyFont="1" applyFill="1" applyBorder="1" applyAlignment="1">
      <alignment horizontal="left" vertical="top"/>
    </xf>
    <xf numFmtId="0" fontId="0" fillId="2" borderId="7" xfId="0" applyFill="1" applyBorder="1"/>
    <xf numFmtId="0" fontId="0" fillId="2" borderId="7" xfId="0" applyFill="1" applyBorder="1" applyAlignment="1">
      <alignment vertical="center"/>
    </xf>
    <xf numFmtId="0" fontId="4" fillId="0" borderId="7" xfId="0" applyFont="1" applyFill="1" applyBorder="1" applyAlignment="1">
      <alignment horizontal="left" vertical="top"/>
    </xf>
    <xf numFmtId="0" fontId="11" fillId="0" borderId="16" xfId="0" applyFont="1" applyFill="1" applyBorder="1" applyAlignment="1">
      <alignment horizontal="center" vertical="top"/>
    </xf>
    <xf numFmtId="0" fontId="5" fillId="2" borderId="0" xfId="0" applyFont="1" applyFill="1" applyBorder="1"/>
    <xf numFmtId="0" fontId="5" fillId="2" borderId="7" xfId="0" applyFont="1" applyFill="1" applyBorder="1"/>
    <xf numFmtId="0" fontId="1" fillId="2" borderId="0" xfId="0" applyFont="1" applyFill="1" applyBorder="1" applyAlignment="1">
      <alignment wrapText="1"/>
    </xf>
    <xf numFmtId="0" fontId="16" fillId="0" borderId="0" xfId="0" applyFont="1" applyFill="1" applyBorder="1" applyAlignment="1">
      <alignment horizontal="left" vertical="top"/>
    </xf>
    <xf numFmtId="0" fontId="4" fillId="6" borderId="3" xfId="0" applyFont="1" applyFill="1" applyBorder="1" applyAlignment="1">
      <alignment horizontal="left" vertical="top" wrapText="1" indent="1"/>
    </xf>
    <xf numFmtId="0" fontId="6" fillId="0" borderId="0" xfId="0" applyFont="1" applyFill="1" applyBorder="1" applyAlignment="1">
      <alignment horizontal="left" vertical="top" indent="1"/>
    </xf>
    <xf numFmtId="0" fontId="6" fillId="0" borderId="0" xfId="0" applyFont="1" applyFill="1" applyBorder="1" applyAlignment="1">
      <alignment horizontal="left" vertical="top" wrapText="1" indent="1"/>
    </xf>
    <xf numFmtId="0" fontId="16" fillId="0" borderId="0" xfId="0" applyFont="1" applyFill="1" applyAlignment="1">
      <alignment horizontal="left" vertical="top"/>
    </xf>
    <xf numFmtId="0" fontId="4" fillId="0" borderId="0" xfId="0" applyFont="1" applyFill="1" applyAlignment="1">
      <alignment horizontal="left" vertical="top"/>
    </xf>
    <xf numFmtId="0" fontId="6" fillId="0" borderId="0" xfId="0" applyFont="1" applyFill="1" applyAlignment="1">
      <alignment horizontal="left" vertical="top" indent="1"/>
    </xf>
    <xf numFmtId="0" fontId="4" fillId="0" borderId="3" xfId="0" applyFont="1" applyFill="1" applyBorder="1" applyAlignment="1">
      <alignment horizontal="left" vertical="top"/>
    </xf>
    <xf numFmtId="0" fontId="2" fillId="0" borderId="0" xfId="0" applyFont="1" applyFill="1" applyAlignment="1">
      <alignment horizontal="center" vertical="top"/>
    </xf>
    <xf numFmtId="0" fontId="2" fillId="0" borderId="6" xfId="0" applyNumberFormat="1" applyFont="1" applyFill="1" applyBorder="1" applyAlignment="1">
      <alignment horizontal="center" vertical="top"/>
    </xf>
    <xf numFmtId="0" fontId="4" fillId="0" borderId="20" xfId="0" applyNumberFormat="1" applyFont="1" applyFill="1" applyBorder="1" applyAlignment="1">
      <alignment horizontal="left" vertical="top"/>
    </xf>
    <xf numFmtId="0" fontId="10" fillId="0" borderId="6" xfId="0" applyNumberFormat="1" applyFont="1" applyFill="1" applyBorder="1" applyAlignment="1">
      <alignment horizontal="center" vertical="top"/>
    </xf>
    <xf numFmtId="0" fontId="4" fillId="0" borderId="0" xfId="0" applyFont="1" applyFill="1" applyBorder="1" applyAlignment="1">
      <alignment horizontal="left" vertical="top" wrapText="1"/>
    </xf>
    <xf numFmtId="0" fontId="4" fillId="0" borderId="16" xfId="0" applyFont="1" applyFill="1" applyBorder="1" applyAlignment="1">
      <alignment horizontal="center" vertical="top"/>
    </xf>
    <xf numFmtId="0" fontId="7" fillId="2" borderId="0" xfId="0" applyFont="1" applyFill="1" applyBorder="1" applyAlignment="1">
      <alignment horizontal="center" wrapText="1"/>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3" fillId="0" borderId="5" xfId="0" applyFont="1" applyBorder="1" applyAlignment="1">
      <alignment horizontal="center" vertical="top"/>
    </xf>
    <xf numFmtId="0" fontId="3" fillId="0" borderId="13" xfId="0" applyFont="1" applyBorder="1" applyAlignment="1">
      <alignment horizontal="center" vertical="top"/>
    </xf>
    <xf numFmtId="0" fontId="3" fillId="0" borderId="4" xfId="0" applyFont="1" applyBorder="1" applyAlignment="1">
      <alignment horizontal="center"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15" xfId="0" applyFont="1" applyBorder="1" applyAlignment="1">
      <alignment horizontal="center" vertical="top"/>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8" fillId="3" borderId="14" xfId="0" applyFont="1" applyFill="1" applyBorder="1" applyAlignment="1">
      <alignment horizontal="center" wrapText="1"/>
    </xf>
    <xf numFmtId="0" fontId="8" fillId="3" borderId="8" xfId="0" applyFont="1" applyFill="1" applyBorder="1" applyAlignment="1">
      <alignment horizontal="center"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49" fontId="4" fillId="6" borderId="0" xfId="0" applyNumberFormat="1" applyFont="1" applyFill="1" applyBorder="1" applyAlignment="1">
      <alignment horizontal="left" vertical="top" indent="1"/>
    </xf>
    <xf numFmtId="49" fontId="4" fillId="6" borderId="0" xfId="0" applyNumberFormat="1" applyFont="1" applyFill="1" applyAlignment="1">
      <alignment horizontal="left" vertical="top" indent="1"/>
    </xf>
    <xf numFmtId="49" fontId="0" fillId="0" borderId="0" xfId="0" applyNumberFormat="1" applyAlignment="1">
      <alignment horizontal="left"/>
    </xf>
  </cellXfs>
  <cellStyles count="5">
    <cellStyle name="DiRootsHeaderStyle" xfId="1"/>
    <cellStyle name="DiRootsNonEditable" xfId="2"/>
    <cellStyle name="Normal" xfId="0" builtinId="0"/>
    <cellStyle name="Normal 2" xfId="3"/>
    <cellStyle name="Procent 2" xfId="4"/>
  </cellStyles>
  <dxfs count="84">
    <dxf>
      <font>
        <b val="0"/>
        <i val="0"/>
        <strike val="0"/>
        <condense val="0"/>
        <extend val="0"/>
        <outline val="0"/>
        <shadow val="0"/>
        <u val="none"/>
        <vertAlign val="baseline"/>
        <sz val="10"/>
        <color rgb="FF1D3175"/>
        <name val="Arial Narrow"/>
        <scheme val="none"/>
      </font>
      <numFmt numFmtId="30" formatCode="@"/>
      <fill>
        <patternFill patternType="solid">
          <fgColor indexed="64"/>
          <bgColor rgb="FFD9E59F"/>
        </patternFill>
      </fill>
      <alignment horizontal="left" vertical="top" textRotation="0" wrapText="0" relativeIndent="1" justifyLastLine="0" shrinkToFit="0" readingOrder="0"/>
    </dxf>
    <dxf>
      <font>
        <b val="0"/>
        <strike val="0"/>
        <outline val="0"/>
        <shadow val="0"/>
        <u val="none"/>
        <vertAlign val="baseline"/>
        <sz val="10"/>
        <color rgb="FF1D3175"/>
        <name val="Arial Narrow"/>
        <scheme val="none"/>
      </font>
      <fill>
        <patternFill patternType="solid">
          <fgColor indexed="64"/>
          <bgColor rgb="FFD9E59F"/>
        </patternFill>
      </fill>
      <alignment horizontal="left" vertical="top" textRotation="0" wrapText="1" relativeIndent="1" justifyLastLine="0" shrinkToFit="0" readingOrder="0"/>
      <border diagonalUp="0" diagonalDown="0" outline="0">
        <left/>
        <right style="medium">
          <color theme="0"/>
        </right>
        <top/>
        <bottom/>
      </border>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font>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strike val="0"/>
        <outline val="0"/>
        <shadow val="0"/>
        <u val="none"/>
        <vertAlign val="baseline"/>
        <sz val="10"/>
        <color rgb="FF000000"/>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medium">
          <color theme="0"/>
        </left>
        <right/>
        <top/>
        <bottom/>
        <vertical/>
        <horizontal/>
      </border>
    </dxf>
    <dxf>
      <font>
        <strike val="0"/>
        <outline val="0"/>
        <shadow val="0"/>
        <u val="none"/>
        <vertAlign val="baseline"/>
        <sz val="10"/>
        <color rgb="FF00000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dotted">
          <color rgb="FF1D3175"/>
        </left>
        <right style="medium">
          <color theme="0"/>
        </right>
        <top/>
        <bottom/>
        <vertical/>
        <horizontal/>
      </border>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dotted">
          <color rgb="FF1D3175"/>
        </left>
        <right style="dotted">
          <color rgb="FF1D3175"/>
        </right>
        <top/>
        <bottom/>
        <vertical/>
        <horizontal/>
      </border>
    </dxf>
    <dxf>
      <font>
        <b val="0"/>
        <i val="0"/>
        <strike val="0"/>
        <condense val="0"/>
        <extend val="0"/>
        <outline val="0"/>
        <shadow val="0"/>
        <u val="none"/>
        <vertAlign val="baseline"/>
        <sz val="10"/>
        <color rgb="FF1D3175"/>
        <name val="Arial Narrow"/>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dotted">
          <color rgb="FF1D3175"/>
        </left>
        <right style="dotted">
          <color rgb="FF1D3175"/>
        </right>
        <top/>
        <bottom/>
        <vertical/>
        <horizontal/>
      </border>
    </dxf>
    <dxf>
      <font>
        <b val="0"/>
        <i val="0"/>
        <strike val="0"/>
        <condense val="0"/>
        <extend val="0"/>
        <outline val="0"/>
        <shadow val="0"/>
        <u val="none"/>
        <vertAlign val="baseline"/>
        <sz val="10"/>
        <color rgb="FF1D3175"/>
        <name val="Arial Narrow"/>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dotted">
          <color rgb="FF1D3175"/>
        </left>
        <right style="dotted">
          <color rgb="FF1D3175"/>
        </right>
        <top/>
        <bottom/>
        <vertical/>
        <horizontal/>
      </border>
    </dxf>
    <dxf>
      <font>
        <strike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dotted">
          <color rgb="FF1D3175"/>
        </left>
        <right style="dotted">
          <color rgb="FF1D3175"/>
        </right>
        <top/>
        <bottom/>
        <vertical/>
        <horizontal/>
      </border>
    </dxf>
    <dxf>
      <font>
        <b/>
        <strike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medium">
          <color rgb="FF1D3175"/>
        </left>
        <right style="dotted">
          <color rgb="FF1D3175"/>
        </right>
        <top/>
        <bottom/>
        <vertical/>
        <horizontal/>
      </border>
    </dxf>
    <dxf>
      <font>
        <strike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left/>
        <right style="medium">
          <color rgb="FF1D3175"/>
        </right>
        <top/>
        <bottom/>
        <vertical/>
        <horizontal/>
      </border>
    </dxf>
    <dxf>
      <font>
        <strike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medium">
          <color theme="0"/>
        </left>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medium">
          <color rgb="FF1D3175"/>
        </left>
        <right style="medium">
          <color theme="0"/>
        </right>
        <top/>
        <bottom/>
        <vertical/>
        <horizontal/>
      </border>
    </dxf>
    <dxf>
      <font>
        <b val="0"/>
        <i val="0"/>
        <strike val="0"/>
        <condense val="0"/>
        <extend val="0"/>
        <outline val="0"/>
        <shadow val="0"/>
        <u val="none"/>
        <vertAlign val="baseline"/>
        <sz val="10"/>
        <color rgb="FF8DA12C"/>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hair">
          <color rgb="FF1D3175"/>
        </left>
        <right style="medium">
          <color rgb="FF1D3175"/>
        </right>
        <top/>
        <bottom/>
        <vertical/>
        <horizontal/>
      </border>
    </dxf>
    <dxf>
      <font>
        <b val="0"/>
        <i val="0"/>
        <strike val="0"/>
        <condense val="0"/>
        <extend val="0"/>
        <outline val="0"/>
        <shadow val="0"/>
        <u val="none"/>
        <vertAlign val="baseline"/>
        <sz val="10"/>
        <color rgb="FF8DA12C"/>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hair">
          <color rgb="FF1D3175"/>
        </left>
        <right style="hair">
          <color rgb="FF1D3175"/>
        </right>
        <top/>
        <bottom/>
        <vertical/>
        <horizontal/>
      </border>
    </dxf>
    <dxf>
      <font>
        <b val="0"/>
        <i val="0"/>
        <strike val="0"/>
        <condense val="0"/>
        <extend val="0"/>
        <outline val="0"/>
        <shadow val="0"/>
        <u val="none"/>
        <vertAlign val="baseline"/>
        <sz val="10"/>
        <color rgb="FF8DA12C"/>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right style="hair">
          <color rgb="FF1D3175"/>
        </right>
        <top/>
        <bottom/>
        <vertical/>
        <horizontal/>
      </border>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hair">
          <color rgb="FF1D3175"/>
        </right>
        <top/>
        <bottom/>
        <vertical/>
        <horizontal/>
      </border>
    </dxf>
    <dxf>
      <font>
        <sz val="10"/>
      </font>
      <fill>
        <patternFill patternType="none">
          <fgColor indexed="64"/>
          <bgColor indexed="65"/>
        </patternFill>
      </fill>
      <alignment horizontal="left" vertical="top" textRotation="0" wrapText="0" indent="0" justifyLastLine="0" shrinkToFit="0" readingOrder="0"/>
      <border diagonalUp="0" diagonalDown="0">
        <left style="medium">
          <color theme="0"/>
        </left>
        <right style="medium">
          <color theme="0"/>
        </right>
        <top/>
        <bottom/>
        <vertical/>
        <horizontal/>
      </border>
    </dxf>
    <dxf>
      <font>
        <strike val="0"/>
        <outline val="0"/>
        <shadow val="0"/>
        <u val="none"/>
        <vertAlign val="baseline"/>
        <sz val="1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top/>
        <bottom/>
        <vertical/>
        <horizontal/>
      </border>
    </dxf>
    <dxf>
      <font>
        <strike val="0"/>
        <outline val="0"/>
        <shadow val="0"/>
        <u val="none"/>
        <vertAlign val="baseline"/>
        <sz val="1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top/>
        <bottom/>
        <vertical/>
        <horizontal/>
      </border>
    </dxf>
    <dxf>
      <font>
        <strike val="0"/>
        <outline val="0"/>
        <shadow val="0"/>
        <u val="none"/>
        <vertAlign val="baseline"/>
        <sz val="1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sz val="10"/>
      </font>
      <fill>
        <patternFill patternType="none">
          <fgColor indexed="64"/>
          <bgColor indexed="65"/>
        </patternFill>
      </fill>
      <alignment horizontal="center" vertical="top" textRotation="0" wrapText="0" indent="0" justifyLastLine="0" shrinkToFit="0" readingOrder="0"/>
      <border diagonalUp="0" diagonalDown="0">
        <left/>
        <right style="medium">
          <color theme="0"/>
        </right>
        <top/>
        <bottom/>
        <vertical/>
        <horizontal/>
      </border>
    </dxf>
    <dxf>
      <font>
        <sz val="10"/>
      </font>
      <fill>
        <patternFill patternType="none">
          <fgColor indexed="64"/>
          <bgColor indexed="65"/>
        </patternFill>
      </fill>
      <alignment horizontal="center" vertical="top" textRotation="0" wrapText="0" indent="0" justifyLastLine="0" shrinkToFit="0" readingOrder="0"/>
    </dxf>
    <dxf>
      <font>
        <sz val="10"/>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top/>
        <bottom/>
        <vertical/>
        <horizontal/>
      </border>
    </dxf>
    <dxf>
      <font>
        <strike val="0"/>
        <outline val="0"/>
        <shadow val="0"/>
        <u val="none"/>
        <vertAlign val="baseline"/>
        <sz val="1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top/>
        <bottom/>
        <vertical/>
        <horizontal/>
      </border>
    </dxf>
    <dxf>
      <font>
        <strike val="0"/>
        <outline val="0"/>
        <shadow val="0"/>
        <u val="none"/>
        <vertAlign val="baseline"/>
        <sz val="1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right style="medium">
          <color theme="0"/>
        </right>
        <top/>
        <bottom/>
        <vertical/>
        <horizontal/>
      </border>
    </dxf>
    <dxf>
      <font>
        <sz val="10"/>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top/>
        <bottom/>
        <vertical/>
        <horizontal/>
      </border>
    </dxf>
    <dxf>
      <font>
        <strike val="0"/>
        <outline val="0"/>
        <shadow val="0"/>
        <u val="none"/>
        <vertAlign val="baseline"/>
        <sz val="1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top/>
        <bottom/>
        <vertical/>
        <horizontal/>
      </border>
    </dxf>
    <dxf>
      <font>
        <strike val="0"/>
        <outline val="0"/>
        <shadow val="0"/>
        <u val="none"/>
        <vertAlign val="baseline"/>
        <sz val="10"/>
        <name val="Arial Narrow"/>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medium">
          <color theme="0"/>
        </left>
        <right/>
        <top/>
        <bottom/>
        <vertical/>
        <horizontal/>
      </border>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outline="0">
        <left/>
        <right style="medium">
          <color theme="0"/>
        </right>
        <top/>
        <bottom/>
      </border>
    </dxf>
    <dxf>
      <font>
        <b/>
        <strike val="0"/>
        <outline val="0"/>
        <shadow val="0"/>
        <u val="none"/>
        <vertAlign val="baseline"/>
        <sz val="10"/>
        <color rgb="FF1D3175"/>
        <name val="Arial Narrow"/>
        <scheme val="none"/>
      </font>
      <fill>
        <patternFill patternType="none">
          <fgColor indexed="64"/>
          <bgColor indexed="65"/>
        </patternFill>
      </fill>
      <alignment horizontal="left" vertical="top" textRotation="0" wrapText="0" relativeIndent="1" justifyLastLine="0" shrinkToFit="0" readingOrder="0"/>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0"/>
        <color theme="3" tint="0.59999389629810485"/>
        <name val="Arial Narrow"/>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1D3175"/>
        <name val="Arial Narrow"/>
        <scheme val="none"/>
      </font>
      <fill>
        <patternFill patternType="none">
          <fgColor indexed="64"/>
          <bgColor indexed="65"/>
        </patternFill>
      </fill>
      <alignment horizontal="left" vertical="top" textRotation="0" wrapText="0" indent="0" justifyLastLine="0" shrinkToFit="0" readingOrder="0"/>
      <border diagonalUp="0" diagonalDown="0" outline="0">
        <left style="medium">
          <color theme="0"/>
        </left>
        <right/>
        <top/>
        <bottom/>
      </border>
    </dxf>
    <dxf>
      <font>
        <b/>
        <strike val="0"/>
        <outline val="0"/>
        <shadow val="0"/>
        <u val="none"/>
        <vertAlign val="baseline"/>
        <sz val="11"/>
        <color theme="0"/>
        <name val="Arial Narrow"/>
        <scheme val="none"/>
      </font>
      <fill>
        <patternFill>
          <fgColor indexed="64"/>
          <bgColor rgb="FF1D3175"/>
        </patternFill>
      </fill>
    </dxf>
    <dxf>
      <font>
        <b val="0"/>
        <i/>
        <color theme="0" tint="-0.24994659260841701"/>
      </font>
    </dxf>
    <dxf>
      <font>
        <color rgb="FFD9E59F"/>
      </font>
      <fill>
        <patternFill>
          <bgColor rgb="FFD9E59F"/>
        </patternFill>
      </fill>
    </dxf>
    <dxf>
      <font>
        <color rgb="FF8DA12C"/>
      </font>
      <fill>
        <patternFill patternType="solid">
          <fgColor auto="1"/>
          <bgColor rgb="FF8DA12C"/>
        </patternFill>
      </fill>
    </dxf>
    <dxf>
      <border>
        <top style="thin">
          <color rgb="FF1D3175"/>
        </top>
        <vertical/>
        <horizontal/>
      </border>
    </dxf>
    <dxf>
      <font>
        <color theme="0"/>
      </font>
    </dxf>
    <dxf>
      <font>
        <color rgb="FFC00000"/>
      </font>
      <fill>
        <patternFill>
          <bgColor theme="3" tint="0.59996337778862885"/>
        </patternFill>
      </fill>
    </dxf>
    <dxf>
      <font>
        <b/>
        <i/>
        <color rgb="FF8DA12C"/>
      </font>
      <fill>
        <patternFill>
          <bgColor rgb="FF1D3175"/>
        </patternFill>
      </fill>
    </dxf>
    <dxf>
      <fill>
        <patternFill>
          <bgColor theme="0" tint="-4.9989318521683403E-2"/>
        </patternFill>
      </fill>
    </dxf>
    <dxf>
      <fill>
        <patternFill patternType="solid">
          <fgColor theme="0" tint="-0.14996795556505021"/>
          <bgColor theme="0" tint="-4.9989318521683403E-2"/>
        </patternFill>
      </fill>
      <border>
        <top style="thin">
          <color rgb="FF1D3175"/>
        </top>
        <bottom style="thin">
          <color rgb="FF1D3175"/>
        </bottom>
        <horizontal style="thin">
          <color rgb="FF1D3175"/>
        </horizontal>
      </border>
    </dxf>
    <dxf>
      <font>
        <b/>
        <color theme="1"/>
      </font>
    </dxf>
    <dxf>
      <font>
        <b/>
        <color theme="1"/>
      </font>
    </dxf>
    <dxf>
      <font>
        <b/>
        <i val="0"/>
        <color theme="0"/>
      </font>
      <fill>
        <patternFill>
          <bgColor rgb="FF1D3175"/>
        </patternFill>
      </fill>
      <border>
        <bottom style="thin">
          <color theme="1"/>
        </bottom>
      </border>
    </dxf>
    <dxf>
      <font>
        <color theme="1"/>
      </font>
      <border>
        <left style="medium">
          <color theme="0" tint="-4.9989318521683403E-2"/>
        </left>
        <right style="medium">
          <color theme="0" tint="-4.9989318521683403E-2"/>
        </right>
        <top style="medium">
          <color theme="0" tint="-4.9989318521683403E-2"/>
        </top>
        <bottom style="medium">
          <color theme="0" tint="-4.9989318521683403E-2"/>
        </bottom>
      </border>
    </dxf>
    <dxf>
      <fill>
        <patternFill patternType="solid">
          <fgColor theme="0" tint="-0.14999847407452621"/>
          <bgColor theme="0" tint="-0.14999847407452621"/>
        </patternFill>
      </fill>
    </dxf>
    <dxf>
      <border>
        <top style="thin">
          <color theme="8" tint="-0.499984740745262"/>
        </top>
        <bottom style="thin">
          <color theme="8" tint="-0.499984740745262"/>
        </bottom>
        <horizontal style="thin">
          <color theme="8" tint="-0.499984740745262"/>
        </horizontal>
      </border>
    </dxf>
    <dxf>
      <font>
        <b/>
        <color theme="1"/>
      </font>
    </dxf>
    <dxf>
      <font>
        <b/>
        <color theme="1"/>
      </font>
    </dxf>
    <dxf>
      <font>
        <b/>
        <i val="0"/>
        <color theme="0"/>
      </font>
      <fill>
        <patternFill>
          <bgColor theme="8" tint="-0.499984740745262"/>
        </patternFill>
      </fill>
      <border>
        <top style="thin">
          <color theme="1"/>
        </top>
      </border>
    </dxf>
    <dxf>
      <font>
        <b/>
        <i val="0"/>
        <color theme="0"/>
      </font>
      <fill>
        <patternFill>
          <bgColor theme="8" tint="-0.499984740745262"/>
        </patternFill>
      </fill>
      <border>
        <bottom style="thin">
          <color theme="1"/>
        </bottom>
      </border>
    </dxf>
    <dxf>
      <font>
        <color theme="1"/>
      </font>
      <border>
        <top/>
        <bottom style="thin">
          <color theme="1"/>
        </bottom>
      </border>
    </dxf>
  </dxfs>
  <tableStyles count="2" defaultTableStyle="Tabel_IKT" defaultPivotStyle="PivotStyleLight16">
    <tableStyle name="Nyt OUH_Tabel" pivot="0" count="7">
      <tableStyleElement type="wholeTable" dxfId="83"/>
      <tableStyleElement type="headerRow" dxfId="82"/>
      <tableStyleElement type="totalRow" dxfId="81"/>
      <tableStyleElement type="firstColumn" dxfId="80"/>
      <tableStyleElement type="lastColumn" dxfId="79"/>
      <tableStyleElement type="firstRowStripe" dxfId="78"/>
      <tableStyleElement type="firstColumnStripe" dxfId="77"/>
    </tableStyle>
    <tableStyle name="Tabel_IKT" pivot="0" count="6">
      <tableStyleElement type="wholeTable" dxfId="76"/>
      <tableStyleElement type="headerRow" dxfId="75"/>
      <tableStyleElement type="firstColumn" dxfId="74"/>
      <tableStyleElement type="lastColumn" dxfId="73"/>
      <tableStyleElement type="firstRowStripe" dxfId="72"/>
      <tableStyleElement type="secondRowStripe" dxfId="71"/>
    </tableStyle>
  </tableStyles>
  <colors>
    <mruColors>
      <color rgb="FF1D3175"/>
      <color rgb="FFD9E59F"/>
      <color rgb="FF8DA12C"/>
      <color rgb="FF003399"/>
      <color rgb="FF3137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0</xdr:colOff>
      <xdr:row>1</xdr:row>
      <xdr:rowOff>213360</xdr:rowOff>
    </xdr:from>
    <xdr:to>
      <xdr:col>43</xdr:col>
      <xdr:colOff>1554480</xdr:colOff>
      <xdr:row>3</xdr:row>
      <xdr:rowOff>0</xdr:rowOff>
    </xdr:to>
    <xdr:sp macro="" textlink="">
      <xdr:nvSpPr>
        <xdr:cNvPr id="2" name="Tekstfelt 1"/>
        <xdr:cNvSpPr txBox="1"/>
      </xdr:nvSpPr>
      <xdr:spPr>
        <a:xfrm>
          <a:off x="8359140" y="396240"/>
          <a:ext cx="329184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a:solidFill>
                <a:srgbClr val="1D3175"/>
              </a:solidFill>
              <a:latin typeface="Arial Narrow" panose="020B0606020202030204" pitchFamily="34" charset="0"/>
            </a:rPr>
            <a:t>●</a:t>
          </a:r>
          <a:r>
            <a:rPr lang="da-DK" sz="1000">
              <a:latin typeface="Arial Narrow" panose="020B0606020202030204" pitchFamily="34" charset="0"/>
            </a:rPr>
            <a:t> </a:t>
          </a:r>
          <a:r>
            <a:rPr lang="da-DK" sz="1000">
              <a:solidFill>
                <a:srgbClr val="1D3175"/>
              </a:solidFill>
              <a:latin typeface="Arial Narrow" panose="020B0606020202030204" pitchFamily="34" charset="0"/>
            </a:rPr>
            <a:t>Ejerskab (ejer det enkelte egenskab)</a:t>
          </a:r>
        </a:p>
        <a:p>
          <a:r>
            <a:rPr lang="da-DK" sz="1000">
              <a:solidFill>
                <a:srgbClr val="8DA12C"/>
              </a:solidFill>
              <a:latin typeface="Arial Narrow" panose="020B0606020202030204" pitchFamily="34" charset="0"/>
            </a:rPr>
            <a:t>●</a:t>
          </a:r>
          <a:r>
            <a:rPr lang="da-DK" sz="1000">
              <a:latin typeface="Arial Narrow" panose="020B0606020202030204" pitchFamily="34" charset="0"/>
            </a:rPr>
            <a:t> </a:t>
          </a:r>
          <a:r>
            <a:rPr lang="da-DK" sz="1000">
              <a:solidFill>
                <a:srgbClr val="1D3175"/>
              </a:solidFill>
              <a:latin typeface="Arial Narrow" panose="020B0606020202030204" pitchFamily="34" charset="0"/>
            </a:rPr>
            <a:t>Tilgængelig (det enkelte egenskab skal være tilgængelig i)</a:t>
          </a:r>
          <a:endParaRPr lang="da-DK" sz="1000">
            <a:solidFill>
              <a:srgbClr val="1D3175"/>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20RSD,%20Byg\P01%20Ledelse%20og%20styring\C01%20Basis\C01.01%20Arkivfortegnelse\BIM\Konsistenskontrol\_B01_K00_M999_C10.02_Zkonsistenskontrol%20for%20egenskab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ionshuset/_Shared/Nyt%20OUH%20-%20Ekstern/C10%20Kvalitetsstyring/C10.2%20Kontrol/C10.2.1%20Kollisions-%20og%20Konsistenskontrol/Konsistenskontrol/2020-06-16/DP06_10-12_K01_C10_DiRoots%20udtr&#230;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s1eb\Desktop\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data"/>
      <sheetName val="Opsummering_Forekomster"/>
      <sheetName val="Data_Forekomster"/>
      <sheetName val="Opsummering_Type"/>
      <sheetName val="Data_Type"/>
      <sheetName val="Category_Names"/>
      <sheetName val="_B01_K00_M999_C10"/>
    </sheetNames>
    <sheetDataSet>
      <sheetData sheetId="0"/>
      <sheetData sheetId="1"/>
      <sheetData sheetId="2"/>
      <sheetData sheetId="3"/>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ilings"/>
      <sheetName val="Curtain Panels"/>
      <sheetName val="Doors"/>
      <sheetName val="Floors"/>
      <sheetName val="Railings"/>
      <sheetName val="Roofs"/>
      <sheetName val="Rooms"/>
      <sheetName val="Specialty Equipment"/>
      <sheetName val="Walls"/>
      <sheetName val="Ark1"/>
      <sheetName val="Windows"/>
      <sheetName val="ParamValues"/>
    </sheetNames>
    <sheetDataSet>
      <sheetData sheetId="0"/>
      <sheetData sheetId="1"/>
      <sheetData sheetId="2"/>
      <sheetData sheetId="3"/>
      <sheetData sheetId="4"/>
      <sheetData sheetId="5"/>
      <sheetData sheetId="6"/>
      <sheetData sheetId="7"/>
      <sheetData sheetId="8"/>
      <sheetData sheetId="9"/>
      <sheetData sheetId="10"/>
      <sheetData sheetId="11">
        <row r="1">
          <cell r="A1" t="str">
            <v>01 P1 Str. Intrados</v>
          </cell>
        </row>
        <row r="2">
          <cell r="A2" t="str">
            <v>02 P2 Str. Intrados</v>
          </cell>
        </row>
        <row r="3">
          <cell r="A3" t="str">
            <v>03 P3 Str. Intrados</v>
          </cell>
        </row>
        <row r="4">
          <cell r="A4" t="str">
            <v>04 P4 Str. Intrados</v>
          </cell>
        </row>
        <row r="5">
          <cell r="A5" t="str">
            <v>04 P4 Str. Intrados Roof</v>
          </cell>
        </row>
        <row r="6">
          <cell r="A6" t="str">
            <v>05 P5 Str. Intrados</v>
          </cell>
        </row>
        <row r="7">
          <cell r="A7" t="str">
            <v>Kælderplan (99)</v>
          </cell>
        </row>
        <row r="8">
          <cell r="A8" t="str">
            <v>Plan 1 (01)</v>
          </cell>
        </row>
        <row r="9">
          <cell r="A9" t="str">
            <v>Plan 2 (02)</v>
          </cell>
        </row>
        <row r="10">
          <cell r="A10" t="str">
            <v>Plan 3 (03)</v>
          </cell>
        </row>
        <row r="11">
          <cell r="A11" t="str">
            <v>Plan 4 (04)</v>
          </cell>
        </row>
        <row r="12">
          <cell r="A12" t="str">
            <v>Plan 5 (05)</v>
          </cell>
        </row>
        <row r="13">
          <cell r="A13" t="str">
            <v>Stueplan (ST)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List"/>
      <sheetName val="Options"/>
      <sheetName val="Instructions"/>
      <sheetName val="ParamTypes"/>
    </sheetNames>
    <sheetDataSet>
      <sheetData sheetId="0"/>
      <sheetData sheetId="1">
        <row r="1">
          <cell r="H1" t="str">
            <v>Abutments</v>
          </cell>
        </row>
        <row r="2">
          <cell r="H2" t="str">
            <v>Abutments | Abutment Foundations</v>
          </cell>
        </row>
        <row r="3">
          <cell r="H3" t="str">
            <v>Abutments | Abutment Piles</v>
          </cell>
        </row>
        <row r="4">
          <cell r="H4" t="str">
            <v>Abutments | Abutment Walls</v>
          </cell>
        </row>
        <row r="5">
          <cell r="H5" t="str">
            <v>Abutments | Approach Slabs</v>
          </cell>
        </row>
        <row r="6">
          <cell r="H6" t="str">
            <v>Air Systems</v>
          </cell>
        </row>
        <row r="7">
          <cell r="H7" t="str">
            <v>Air Terminals</v>
          </cell>
        </row>
        <row r="8">
          <cell r="H8" t="str">
            <v>Alignments</v>
          </cell>
        </row>
        <row r="9">
          <cell r="H9" t="str">
            <v>Analytical Beams</v>
          </cell>
        </row>
        <row r="10">
          <cell r="H10" t="str">
            <v>Analytical Braces</v>
          </cell>
        </row>
        <row r="11">
          <cell r="H11" t="str">
            <v>Analytical Columns</v>
          </cell>
        </row>
        <row r="12">
          <cell r="H12" t="str">
            <v>Analytical Floors</v>
          </cell>
        </row>
        <row r="13">
          <cell r="H13" t="str">
            <v>Analytical Foundation Slabs</v>
          </cell>
        </row>
        <row r="14">
          <cell r="H14" t="str">
            <v>Analytical Isolated Foundations</v>
          </cell>
        </row>
        <row r="15">
          <cell r="H15" t="str">
            <v>Analytical Links</v>
          </cell>
        </row>
        <row r="16">
          <cell r="H16" t="str">
            <v>Analytical Nodes</v>
          </cell>
        </row>
        <row r="17">
          <cell r="H17" t="str">
            <v>Analytical Pipe Connections</v>
          </cell>
        </row>
        <row r="18">
          <cell r="H18" t="str">
            <v>Analytical Spaces</v>
          </cell>
        </row>
        <row r="19">
          <cell r="H19" t="str">
            <v>Analytical Surfaces</v>
          </cell>
        </row>
        <row r="20">
          <cell r="H20" t="str">
            <v>Analytical Wall Foundations</v>
          </cell>
        </row>
        <row r="21">
          <cell r="H21" t="str">
            <v>Analytical Walls</v>
          </cell>
        </row>
        <row r="22">
          <cell r="H22" t="str">
            <v>Areas</v>
          </cell>
        </row>
        <row r="23">
          <cell r="H23" t="str">
            <v>Assemblies</v>
          </cell>
        </row>
        <row r="24">
          <cell r="H24" t="str">
            <v>Bearings</v>
          </cell>
        </row>
        <row r="25">
          <cell r="H25" t="str">
            <v>Bridge Cables</v>
          </cell>
        </row>
        <row r="26">
          <cell r="H26" t="str">
            <v>Bridge Decks</v>
          </cell>
        </row>
        <row r="27">
          <cell r="H27" t="str">
            <v>Bridge Framing</v>
          </cell>
        </row>
        <row r="28">
          <cell r="H28" t="str">
            <v>Bridge Framing | Arches</v>
          </cell>
        </row>
        <row r="29">
          <cell r="H29" t="str">
            <v>Bridge Framing | Cross Bracing</v>
          </cell>
        </row>
        <row r="30">
          <cell r="H30" t="str">
            <v>Bridge Framing | Diaphragms</v>
          </cell>
        </row>
        <row r="31">
          <cell r="H31" t="str">
            <v>Bridge Framing | Girders</v>
          </cell>
        </row>
        <row r="32">
          <cell r="H32" t="str">
            <v>Bridge Framing | Trusses</v>
          </cell>
        </row>
        <row r="33">
          <cell r="H33" t="str">
            <v>Cable Tray Fittings</v>
          </cell>
        </row>
        <row r="34">
          <cell r="H34" t="str">
            <v>Cable Tray Runs</v>
          </cell>
        </row>
        <row r="35">
          <cell r="H35" t="str">
            <v>Cable Trays</v>
          </cell>
        </row>
        <row r="36">
          <cell r="H36" t="str">
            <v>Casework</v>
          </cell>
        </row>
        <row r="37">
          <cell r="H37" t="str">
            <v>Ceilings</v>
          </cell>
        </row>
        <row r="38">
          <cell r="H38" t="str">
            <v>Columns</v>
          </cell>
        </row>
        <row r="39">
          <cell r="H39" t="str">
            <v>Communication Devices</v>
          </cell>
        </row>
        <row r="40">
          <cell r="H40" t="str">
            <v>Conduit Fittings</v>
          </cell>
        </row>
        <row r="41">
          <cell r="H41" t="str">
            <v>Conduit Runs</v>
          </cell>
        </row>
        <row r="42">
          <cell r="H42" t="str">
            <v>Conduits</v>
          </cell>
        </row>
        <row r="43">
          <cell r="H43" t="str">
            <v>Curtain Panels</v>
          </cell>
        </row>
        <row r="44">
          <cell r="H44" t="str">
            <v>Curtain Systems</v>
          </cell>
        </row>
        <row r="45">
          <cell r="H45" t="str">
            <v>Curtain Wall Mullions</v>
          </cell>
        </row>
        <row r="46">
          <cell r="H46" t="str">
            <v>Data Devices</v>
          </cell>
        </row>
        <row r="47">
          <cell r="H47" t="str">
            <v>Detail Items</v>
          </cell>
        </row>
        <row r="48">
          <cell r="H48" t="str">
            <v>Doors</v>
          </cell>
        </row>
        <row r="49">
          <cell r="H49" t="str">
            <v>Duct Accessories</v>
          </cell>
        </row>
        <row r="50">
          <cell r="H50" t="str">
            <v>Duct Fittings</v>
          </cell>
        </row>
        <row r="51">
          <cell r="H51" t="str">
            <v>Duct Insulations</v>
          </cell>
        </row>
        <row r="52">
          <cell r="H52" t="str">
            <v>Duct Linings</v>
          </cell>
        </row>
        <row r="53">
          <cell r="H53" t="str">
            <v>Duct Placeholders</v>
          </cell>
        </row>
        <row r="54">
          <cell r="H54" t="str">
            <v>Duct Systems</v>
          </cell>
        </row>
        <row r="55">
          <cell r="H55" t="str">
            <v>Ducts</v>
          </cell>
        </row>
        <row r="56">
          <cell r="H56" t="str">
            <v>Electrical Circuits</v>
          </cell>
        </row>
        <row r="57">
          <cell r="H57" t="str">
            <v>Electrical Equipment</v>
          </cell>
        </row>
        <row r="58">
          <cell r="H58" t="str">
            <v>Electrical Fixtures</v>
          </cell>
        </row>
        <row r="59">
          <cell r="H59" t="str">
            <v>Entourage</v>
          </cell>
        </row>
        <row r="60">
          <cell r="H60" t="str">
            <v>Expansion Joints</v>
          </cell>
        </row>
        <row r="61">
          <cell r="H61" t="str">
            <v>Fire Alarm Devices</v>
          </cell>
        </row>
        <row r="62">
          <cell r="H62" t="str">
            <v>Flex Ducts</v>
          </cell>
        </row>
        <row r="63">
          <cell r="H63" t="str">
            <v>Flex Pipes</v>
          </cell>
        </row>
        <row r="64">
          <cell r="H64" t="str">
            <v>Floors</v>
          </cell>
        </row>
        <row r="65">
          <cell r="H65" t="str">
            <v>Floors | Slab Edges</v>
          </cell>
        </row>
        <row r="66">
          <cell r="H66" t="str">
            <v>Furniture</v>
          </cell>
        </row>
        <row r="67">
          <cell r="H67" t="str">
            <v>Furniture Systems</v>
          </cell>
        </row>
        <row r="68">
          <cell r="H68" t="str">
            <v>Generic Models</v>
          </cell>
        </row>
        <row r="69">
          <cell r="H69" t="str">
            <v>Grids</v>
          </cell>
        </row>
        <row r="70">
          <cell r="H70" t="str">
            <v>Grids | Multi-segmented Grid</v>
          </cell>
        </row>
        <row r="71">
          <cell r="H71" t="str">
            <v>HVAC Zones</v>
          </cell>
        </row>
        <row r="72">
          <cell r="H72" t="str">
            <v>Levels</v>
          </cell>
        </row>
        <row r="73">
          <cell r="H73" t="str">
            <v>Lighting Devices</v>
          </cell>
        </row>
        <row r="74">
          <cell r="H74" t="str">
            <v>Lighting Fixtures</v>
          </cell>
        </row>
        <row r="75">
          <cell r="H75" t="str">
            <v>Lines | &lt;Path of Travel Lines&gt;</v>
          </cell>
        </row>
        <row r="76">
          <cell r="H76" t="str">
            <v>Mass</v>
          </cell>
        </row>
        <row r="77">
          <cell r="H77" t="str">
            <v>Mass | Mass Exterior Wall</v>
          </cell>
        </row>
        <row r="78">
          <cell r="H78" t="str">
            <v>Mass | Mass Floor</v>
          </cell>
        </row>
        <row r="79">
          <cell r="H79" t="str">
            <v>Mass | Mass Glazing</v>
          </cell>
        </row>
        <row r="80">
          <cell r="H80" t="str">
            <v>Mass | Mass Interior Wall</v>
          </cell>
        </row>
        <row r="81">
          <cell r="H81" t="str">
            <v>Mass | Mass Opening</v>
          </cell>
        </row>
        <row r="82">
          <cell r="H82" t="str">
            <v>Mass | Mass Roof</v>
          </cell>
        </row>
        <row r="83">
          <cell r="H83" t="str">
            <v>Mass | Mass Skylight</v>
          </cell>
        </row>
        <row r="84">
          <cell r="H84" t="str">
            <v>Mass | Mass Zone</v>
          </cell>
        </row>
        <row r="85">
          <cell r="H85" t="str">
            <v>Materials</v>
          </cell>
        </row>
        <row r="86">
          <cell r="H86" t="str">
            <v>Mechanical Equipment</v>
          </cell>
        </row>
        <row r="87">
          <cell r="H87" t="str">
            <v>Mechanical Equipment Sets</v>
          </cell>
        </row>
        <row r="88">
          <cell r="H88" t="str">
            <v>MEP Fabrication Containment</v>
          </cell>
        </row>
        <row r="89">
          <cell r="H89" t="str">
            <v>MEP Fabrication Ductwork</v>
          </cell>
        </row>
        <row r="90">
          <cell r="H90" t="str">
            <v>MEP Fabrication Ductwork | Insulation</v>
          </cell>
        </row>
        <row r="91">
          <cell r="H91" t="str">
            <v>MEP Fabrication Ductwork | Lining</v>
          </cell>
        </row>
        <row r="92">
          <cell r="H92" t="str">
            <v>MEP Fabrication Hangers</v>
          </cell>
        </row>
        <row r="93">
          <cell r="H93" t="str">
            <v>MEP Fabrication Pipework</v>
          </cell>
        </row>
        <row r="94">
          <cell r="H94" t="str">
            <v>MEP Fabrication Pipework | Insulation</v>
          </cell>
        </row>
        <row r="95">
          <cell r="H95" t="str">
            <v>Model Groups</v>
          </cell>
        </row>
        <row r="96">
          <cell r="H96" t="str">
            <v>Nurse Call Devices</v>
          </cell>
        </row>
        <row r="97">
          <cell r="H97" t="str">
            <v>Parking</v>
          </cell>
        </row>
        <row r="98">
          <cell r="H98" t="str">
            <v>Parts</v>
          </cell>
        </row>
        <row r="99">
          <cell r="H99" t="str">
            <v>Piers</v>
          </cell>
        </row>
        <row r="100">
          <cell r="H100" t="str">
            <v>Piers | Pier Caps</v>
          </cell>
        </row>
        <row r="101">
          <cell r="H101" t="str">
            <v>Piers | Pier Columns</v>
          </cell>
        </row>
        <row r="102">
          <cell r="H102" t="str">
            <v>Piers | Pier Foundations</v>
          </cell>
        </row>
        <row r="103">
          <cell r="H103" t="str">
            <v>Piers | Pier Piles</v>
          </cell>
        </row>
        <row r="104">
          <cell r="H104" t="str">
            <v>Piers | Pier Towers</v>
          </cell>
        </row>
        <row r="105">
          <cell r="H105" t="str">
            <v>Piers | Pier Walls</v>
          </cell>
        </row>
        <row r="106">
          <cell r="H106" t="str">
            <v>Pipe Accessories</v>
          </cell>
        </row>
        <row r="107">
          <cell r="H107" t="str">
            <v>Pipe Fittings</v>
          </cell>
        </row>
        <row r="108">
          <cell r="H108" t="str">
            <v>Pipe Insulations</v>
          </cell>
        </row>
        <row r="109">
          <cell r="H109" t="str">
            <v>Pipe Placeholders</v>
          </cell>
        </row>
        <row r="110">
          <cell r="H110" t="str">
            <v>Pipes</v>
          </cell>
        </row>
        <row r="111">
          <cell r="H111" t="str">
            <v>Piping Systems</v>
          </cell>
        </row>
        <row r="112">
          <cell r="H112" t="str">
            <v>Planting</v>
          </cell>
        </row>
        <row r="113">
          <cell r="H113" t="str">
            <v>Plumbing Fixtures</v>
          </cell>
        </row>
        <row r="114">
          <cell r="H114" t="str">
            <v>Project Information</v>
          </cell>
        </row>
        <row r="115">
          <cell r="H115" t="str">
            <v>Railings</v>
          </cell>
        </row>
        <row r="116">
          <cell r="H116" t="str">
            <v>Railings | Handrails</v>
          </cell>
        </row>
        <row r="117">
          <cell r="H117" t="str">
            <v>Railings | Supports</v>
          </cell>
        </row>
        <row r="118">
          <cell r="H118" t="str">
            <v>Railings | Terminations</v>
          </cell>
        </row>
        <row r="119">
          <cell r="H119" t="str">
            <v>Railings | Top Rails</v>
          </cell>
        </row>
        <row r="120">
          <cell r="H120" t="str">
            <v>Ramps</v>
          </cell>
        </row>
        <row r="121">
          <cell r="H121" t="str">
            <v>Rebar Shape</v>
          </cell>
        </row>
        <row r="122">
          <cell r="H122" t="str">
            <v>Roads</v>
          </cell>
        </row>
        <row r="123">
          <cell r="H123" t="str">
            <v>Roofs</v>
          </cell>
        </row>
        <row r="124">
          <cell r="H124" t="str">
            <v>Roofs | Fascias</v>
          </cell>
        </row>
        <row r="125">
          <cell r="H125" t="str">
            <v>Roofs | Gutters</v>
          </cell>
        </row>
        <row r="126">
          <cell r="H126" t="str">
            <v>Roofs | Roof Soffits</v>
          </cell>
        </row>
        <row r="127">
          <cell r="H127" t="str">
            <v>Rooms</v>
          </cell>
        </row>
        <row r="128">
          <cell r="H128" t="str">
            <v>RVT Links</v>
          </cell>
        </row>
        <row r="129">
          <cell r="H129" t="str">
            <v>Schedules</v>
          </cell>
        </row>
        <row r="130">
          <cell r="H130" t="str">
            <v>Security Devices</v>
          </cell>
        </row>
        <row r="131">
          <cell r="H131" t="str">
            <v>Shaft Openings</v>
          </cell>
        </row>
        <row r="132">
          <cell r="H132" t="str">
            <v>Sheets</v>
          </cell>
        </row>
        <row r="133">
          <cell r="H133" t="str">
            <v>Site</v>
          </cell>
        </row>
        <row r="134">
          <cell r="H134" t="str">
            <v>Site | Pads</v>
          </cell>
        </row>
        <row r="135">
          <cell r="H135" t="str">
            <v>Site | Property Line Segments</v>
          </cell>
        </row>
        <row r="136">
          <cell r="H136" t="str">
            <v>Site | Property Lines</v>
          </cell>
        </row>
        <row r="137">
          <cell r="H137" t="str">
            <v>Spaces</v>
          </cell>
        </row>
        <row r="138">
          <cell r="H138" t="str">
            <v>Specialty Equipment</v>
          </cell>
        </row>
        <row r="139">
          <cell r="H139" t="str">
            <v>Sprinklers</v>
          </cell>
        </row>
        <row r="140">
          <cell r="H140" t="str">
            <v>Stairs</v>
          </cell>
        </row>
        <row r="141">
          <cell r="H141" t="str">
            <v>Stairs | Landings</v>
          </cell>
        </row>
        <row r="142">
          <cell r="H142" t="str">
            <v>Stairs | Runs</v>
          </cell>
        </row>
        <row r="143">
          <cell r="H143" t="str">
            <v>Structural Area Reinforcement</v>
          </cell>
        </row>
        <row r="144">
          <cell r="H144" t="str">
            <v>Structural Beam Systems</v>
          </cell>
        </row>
        <row r="145">
          <cell r="H145" t="str">
            <v>Structural Columns</v>
          </cell>
        </row>
        <row r="146">
          <cell r="H146" t="str">
            <v>Structural Connections</v>
          </cell>
        </row>
        <row r="147">
          <cell r="H147" t="str">
            <v>Structural Connections | Anchors</v>
          </cell>
        </row>
        <row r="148">
          <cell r="H148" t="str">
            <v>Structural Connections | Bolts</v>
          </cell>
        </row>
        <row r="149">
          <cell r="H149" t="str">
            <v>Structural Connections | Holes</v>
          </cell>
        </row>
        <row r="150">
          <cell r="H150" t="str">
            <v>Structural Connections | Modifiers</v>
          </cell>
        </row>
        <row r="151">
          <cell r="H151" t="str">
            <v>Structural Connections | Others</v>
          </cell>
        </row>
        <row r="152">
          <cell r="H152" t="str">
            <v>Structural Connections | Plates</v>
          </cell>
        </row>
        <row r="153">
          <cell r="H153" t="str">
            <v>Structural Connections | Profiles</v>
          </cell>
        </row>
        <row r="154">
          <cell r="H154" t="str">
            <v>Structural Connections | Shear Studs</v>
          </cell>
        </row>
        <row r="155">
          <cell r="H155" t="str">
            <v>Structural Connections | Welds</v>
          </cell>
        </row>
        <row r="156">
          <cell r="H156" t="str">
            <v>Structural Fabric Areas</v>
          </cell>
        </row>
        <row r="157">
          <cell r="H157" t="str">
            <v>Structural Fabric Reinforcement</v>
          </cell>
        </row>
        <row r="158">
          <cell r="H158" t="str">
            <v>Structural Fabric Reinforcement | Fabric Wire</v>
          </cell>
        </row>
        <row r="159">
          <cell r="H159" t="str">
            <v>Structural Foundations</v>
          </cell>
        </row>
        <row r="160">
          <cell r="H160" t="str">
            <v>Structural Framing</v>
          </cell>
        </row>
        <row r="161">
          <cell r="H161" t="str">
            <v>Structural Internal Loads | Internal Area Loads</v>
          </cell>
        </row>
        <row r="162">
          <cell r="H162" t="str">
            <v>Structural Internal Loads | Internal Line Loads</v>
          </cell>
        </row>
        <row r="163">
          <cell r="H163" t="str">
            <v>Structural Internal Loads | Internal Point Loads</v>
          </cell>
        </row>
        <row r="164">
          <cell r="H164" t="str">
            <v>Structural Loads | Area Loads</v>
          </cell>
        </row>
        <row r="165">
          <cell r="H165" t="str">
            <v>Structural Loads | Line Loads</v>
          </cell>
        </row>
        <row r="166">
          <cell r="H166" t="str">
            <v>Structural Loads | Point Loads</v>
          </cell>
        </row>
        <row r="167">
          <cell r="H167" t="str">
            <v>Structural Path Reinforcement</v>
          </cell>
        </row>
        <row r="168">
          <cell r="H168" t="str">
            <v>Structural Rebar</v>
          </cell>
        </row>
        <row r="169">
          <cell r="H169" t="str">
            <v>Structural Rebar Couplers</v>
          </cell>
        </row>
        <row r="170">
          <cell r="H170" t="str">
            <v>Structural Stiffeners</v>
          </cell>
        </row>
        <row r="171">
          <cell r="H171" t="str">
            <v>Structural Tendons</v>
          </cell>
        </row>
        <row r="172">
          <cell r="H172" t="str">
            <v>Structural Trusses</v>
          </cell>
        </row>
        <row r="173">
          <cell r="H173" t="str">
            <v>Switch System</v>
          </cell>
        </row>
        <row r="174">
          <cell r="H174" t="str">
            <v>System-Zones</v>
          </cell>
        </row>
        <row r="175">
          <cell r="H175" t="str">
            <v>Telephone Devices</v>
          </cell>
        </row>
        <row r="176">
          <cell r="H176" t="str">
            <v>Topography</v>
          </cell>
        </row>
        <row r="177">
          <cell r="H177" t="str">
            <v>Topography | Topography Links</v>
          </cell>
        </row>
        <row r="178">
          <cell r="H178" t="str">
            <v>Vibration Management</v>
          </cell>
        </row>
        <row r="179">
          <cell r="H179" t="str">
            <v>Vibration Management | Vibration Dampers</v>
          </cell>
        </row>
        <row r="180">
          <cell r="H180" t="str">
            <v>Vibration Management | Vibration Isolators</v>
          </cell>
        </row>
        <row r="181">
          <cell r="H181" t="str">
            <v>Views</v>
          </cell>
        </row>
        <row r="182">
          <cell r="H182" t="str">
            <v>Walls</v>
          </cell>
        </row>
        <row r="183">
          <cell r="H183" t="str">
            <v>Walls | Wall Sweeps</v>
          </cell>
        </row>
        <row r="184">
          <cell r="H184" t="str">
            <v>Water Loops</v>
          </cell>
        </row>
        <row r="185">
          <cell r="H185" t="str">
            <v>Windows</v>
          </cell>
        </row>
        <row r="186">
          <cell r="H186" t="str">
            <v>Wires</v>
          </cell>
        </row>
        <row r="187">
          <cell r="H187" t="str">
            <v>Zone Equipment</v>
          </cell>
        </row>
      </sheetData>
      <sheetData sheetId="2"/>
      <sheetData sheetId="3"/>
    </sheetDataSet>
  </externalBook>
</externalLink>
</file>

<file path=xl/tables/table1.xml><?xml version="1.0" encoding="utf-8"?>
<table xmlns="http://schemas.openxmlformats.org/spreadsheetml/2006/main" id="1" name="Leverancespecifikationstabel_egenskaber" displayName="Leverancespecifikationstabel_egenskaber" ref="A4:BC99" totalsRowShown="0" headerRowDxfId="63">
  <autoFilter ref="A4:BC99"/>
  <sortState ref="A5:BC99">
    <sortCondition descending="1" ref="M4:M99"/>
  </sortState>
  <tableColumns count="55">
    <tableColumn id="16" name="Kolonne3" dataDxfId="62"/>
    <tableColumn id="60" name="Aktiv / inaktiv" dataDxfId="61"/>
    <tableColumn id="59" name="Kolonne32" dataDxfId="60"/>
    <tableColumn id="2" name="Egenskabsnavn" dataDxfId="59"/>
    <tableColumn id="46" name="Beskrivelse" dataDxfId="2"/>
    <tableColumn id="43" name="Eksempel" dataDxfId="0"/>
    <tableColumn id="6" name="Enhed" dataDxfId="1"/>
    <tableColumn id="44" name="Kolonne2" dataDxfId="58"/>
    <tableColumn id="40" name="Opstart af fase" dataDxfId="57"/>
    <tableColumn id="39" name="Projektering" dataDxfId="56"/>
    <tableColumn id="37" name="Granskning" dataDxfId="55"/>
    <tableColumn id="7" name="[A03] Dispositionsforslag" dataDxfId="54">
      <calculatedColumnFormula>IF(COUNTA(Leverancespecifikationstabel_egenskaber[[#This Row],[Opstart af fase]:[Granskning]])&gt;0, "●", "")</calculatedColumnFormula>
    </tableColumn>
    <tableColumn id="36" name="Opstart af fase " dataDxfId="53"/>
    <tableColumn id="35" name="Projektering " dataDxfId="52"/>
    <tableColumn id="33" name="Granskning " dataDxfId="51"/>
    <tableColumn id="8" name="[A04] Projektforslag" dataDxfId="50">
      <calculatedColumnFormula>IF(COUNTA(Leverancespecifikationstabel_egenskaber[[#This Row],[Opstart af fase ]:[Granskning ]])&gt;0, "●", "")</calculatedColumnFormula>
    </tableColumn>
    <tableColumn id="32" name="Opstart af fase  " dataDxfId="49"/>
    <tableColumn id="31" name="Projektering  " dataDxfId="48"/>
    <tableColumn id="48" name="Granskning   " dataDxfId="47"/>
    <tableColumn id="29" name="Myndighedsgodkendelse" dataDxfId="46"/>
    <tableColumn id="18" name="[A05] Myndighedsprojekt" dataDxfId="45">
      <calculatedColumnFormula>IF(COUNTA(Leverancespecifikationstabel_egenskaber[[#This Row],[Opstart af fase  ]:[Myndighedsgodkendelse]])&gt;0, "●", "")</calculatedColumnFormula>
    </tableColumn>
    <tableColumn id="28" name="Opstart af fase    " dataDxfId="44"/>
    <tableColumn id="27" name="Projektering    " dataDxfId="43"/>
    <tableColumn id="26" name="Granskning    " dataDxfId="42"/>
    <tableColumn id="25" name="Udbud" dataDxfId="41"/>
    <tableColumn id="22" name="[A06] Udbudsprojekt" dataDxfId="40">
      <calculatedColumnFormula>IF(COUNTA(Leverancespecifikationstabel_egenskaber[[#This Row],[Opstart af fase    ]:[Udbud]])&gt;0, "●", "")</calculatedColumnFormula>
    </tableColumn>
    <tableColumn id="5" name="Opstart af fase   " dataDxfId="39"/>
    <tableColumn id="4" name="…" dataDxfId="38"/>
    <tableColumn id="3" name="… " dataDxfId="37"/>
    <tableColumn id="30" name="[A07] Udførelsesprojekt" dataDxfId="36">
      <calculatedColumnFormula>IF(COUNTA(Leverancespecifikationstabel_egenskaber[[#This Row],[Opstart af fase   ]:[… ]])&gt;0, "●", "")</calculatedColumnFormula>
    </tableColumn>
    <tableColumn id="24" name="Opstart af fase     " dataDxfId="35"/>
    <tableColumn id="23" name="Modtagelse af materiale på pladsen" dataDxfId="34"/>
    <tableColumn id="21" name="Opstart af commissionning" dataDxfId="33"/>
    <tableColumn id="34" name="[A08] Udførelse" dataDxfId="32">
      <calculatedColumnFormula>IF(COUNTA(Leverancespecifikationstabel_egenskaber[[#This Row],[Opstart af fase     ]:[Opstart af commissionning]])&gt;0, "●", "")</calculatedColumnFormula>
    </tableColumn>
    <tableColumn id="20" name="Granskning     " dataDxfId="31"/>
    <tableColumn id="19" name="Ibrugtagningstilladelse" dataDxfId="30"/>
    <tableColumn id="17" name="Overdragelse" dataDxfId="29"/>
    <tableColumn id="38" name="[A09] Aflevering, &quot;som udført&quot;" dataDxfId="28">
      <calculatedColumnFormula>IF(COUNTA(Leverancespecifikationstabel_egenskaber[[#This Row],[Granskning     ]:[Overdragelse]])&gt;0, "●", "")</calculatedColumnFormula>
    </tableColumn>
    <tableColumn id="41" name="Kolonne4" dataDxfId="27"/>
    <tableColumn id="15" name="Fagmodel" dataDxfId="26"/>
    <tableColumn id="14" name="Udvekslingsmodel (IFC)" dataDxfId="25"/>
    <tableColumn id="12" name="Tilsyn- og mangel-registreringsplatform" dataDxfId="24"/>
    <tableColumn id="13" name="Afleveringsplatform" dataDxfId="23"/>
    <tableColumn id="9" name="Endelig ejerskab ved overdragelse" dataDxfId="22"/>
    <tableColumn id="42" name="Kolonne5" dataDxfId="21"/>
    <tableColumn id="47" name="Forekomst / Type" dataDxfId="20"/>
    <tableColumn id="49" name="Datatype" dataDxfId="19"/>
    <tableColumn id="51" name="Parameternavn" dataDxfId="18"/>
    <tableColumn id="52" name="GUID" dataDxfId="17"/>
    <tableColumn id="50" name="Instance/Type" dataDxfId="16">
      <calculatedColumnFormula>IF(Leverancespecifikationstabel_egenskaber[[#This Row],[Forekomst / Type]]="Forekomst", "Instance", "Type")</calculatedColumnFormula>
    </tableColumn>
    <tableColumn id="1" name="Group" dataDxfId="15"/>
    <tableColumn id="57" name="Discipline" dataDxfId="14"/>
    <tableColumn id="56" name="Type of Parameter" dataDxfId="13"/>
    <tableColumn id="53" name="Autodesk Revit" dataDxfId="12">
      <calculatedColumnFormula>IF(Leverancespecifikationstabel_egenskaber[[#This Row],[Fagmodel]]&lt;&gt;"", "●", "")</calculatedColumnFormula>
    </tableColumn>
    <tableColumn id="55" name="Kolonne13" dataDxfId="11"/>
  </tableColumns>
  <tableStyleInfo showFirstColumn="0" showLastColumn="0" showRowStripes="1" showColumnStripes="0"/>
</table>
</file>

<file path=xl/tables/table2.xml><?xml version="1.0" encoding="utf-8"?>
<table xmlns="http://schemas.openxmlformats.org/spreadsheetml/2006/main" id="3" name="Tabel3" displayName="Tabel3" ref="A1:G79" totalsRowShown="0" dataDxfId="10">
  <autoFilter ref="A1:G79"/>
  <tableColumns count="7">
    <tableColumn id="7" name="GUID" dataDxfId="9"/>
    <tableColumn id="1" name="Parameter Name" dataDxfId="8"/>
    <tableColumn id="2" name="Discipline" dataDxfId="7"/>
    <tableColumn id="3" name="Type of Parameter" dataDxfId="6"/>
    <tableColumn id="4" name="Group" dataDxfId="5"/>
    <tableColumn id="5" name="Instance/Type" dataDxfId="4"/>
    <tableColumn id="6" name="Categories" dataDxfId="3"/>
  </tableColumns>
  <tableStyleInfo name="TableStyleLight10"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3175"/>
  </sheetPr>
  <dimension ref="A1:BC99"/>
  <sheetViews>
    <sheetView tabSelected="1" zoomScaleNormal="100" workbookViewId="0">
      <pane xSplit="8" ySplit="4" topLeftCell="I5" activePane="bottomRight" state="frozen"/>
      <selection pane="topRight" activeCell="K1" sqref="K1"/>
      <selection pane="bottomLeft" activeCell="A5" sqref="A5"/>
      <selection pane="bottomRight" activeCell="F99" sqref="F99"/>
    </sheetView>
  </sheetViews>
  <sheetFormatPr defaultColWidth="9" defaultRowHeight="16.5" outlineLevelCol="1" x14ac:dyDescent="0.3"/>
  <cols>
    <col min="1" max="1" width="1.85546875" customWidth="1"/>
    <col min="2" max="2" width="10.28515625" customWidth="1"/>
    <col min="3" max="3" width="1.85546875" customWidth="1"/>
    <col min="4" max="4" width="38.85546875" style="1" bestFit="1" customWidth="1"/>
    <col min="5" max="5" width="34.85546875" style="1" customWidth="1"/>
    <col min="6" max="6" width="30.85546875" style="96" customWidth="1" outlineLevel="1"/>
    <col min="7" max="7" width="11.28515625" customWidth="1" outlineLevel="1"/>
    <col min="8" max="8" width="1.85546875" customWidth="1"/>
    <col min="9" max="11" width="8.7109375" hidden="1" customWidth="1" outlineLevel="1"/>
    <col min="12" max="12" width="4.42578125" customWidth="1" collapsed="1"/>
    <col min="13" max="15" width="8.7109375" hidden="1" customWidth="1" outlineLevel="1"/>
    <col min="16" max="16" width="4.42578125" customWidth="1" collapsed="1"/>
    <col min="17" max="20" width="6.5703125" hidden="1" customWidth="1" outlineLevel="1"/>
    <col min="21" max="21" width="4.42578125" customWidth="1" collapsed="1"/>
    <col min="22" max="25" width="6.5703125" hidden="1" customWidth="1" outlineLevel="1"/>
    <col min="26" max="26" width="4.42578125" customWidth="1" collapsed="1"/>
    <col min="27" max="29" width="8.7109375" hidden="1" customWidth="1" outlineLevel="1"/>
    <col min="30" max="30" width="4.42578125" customWidth="1" collapsed="1"/>
    <col min="31" max="33" width="8.7109375" hidden="1" customWidth="1" outlineLevel="1"/>
    <col min="34" max="34" width="4.42578125" customWidth="1" collapsed="1"/>
    <col min="35" max="37" width="8.7109375" customWidth="1" outlineLevel="1"/>
    <col min="38" max="38" width="4.42578125" customWidth="1"/>
    <col min="39" max="39" width="1.85546875" customWidth="1"/>
    <col min="40" max="43" width="7.140625" style="2" customWidth="1"/>
    <col min="44" max="44" width="25.5703125" customWidth="1"/>
    <col min="45" max="45" width="1.85546875" customWidth="1"/>
    <col min="46" max="46" width="18.42578125" bestFit="1" customWidth="1"/>
    <col min="47" max="47" width="11.140625" bestFit="1" customWidth="1"/>
    <col min="48" max="48" width="29" customWidth="1" outlineLevel="1"/>
    <col min="49" max="49" width="36.140625" customWidth="1" outlineLevel="1"/>
    <col min="50" max="50" width="16.7109375" customWidth="1" outlineLevel="1"/>
    <col min="51" max="51" width="14.42578125" customWidth="1" outlineLevel="1"/>
    <col min="52" max="52" width="13.140625" customWidth="1" outlineLevel="1"/>
    <col min="53" max="53" width="20.85546875" customWidth="1" outlineLevel="1"/>
    <col min="54" max="54" width="4.42578125" customWidth="1"/>
    <col min="55" max="55" width="1.85546875" customWidth="1"/>
    <col min="56" max="56" width="9" customWidth="1"/>
  </cols>
  <sheetData>
    <row r="1" spans="1:55" ht="9" customHeight="1" thickBot="1" x14ac:dyDescent="0.35">
      <c r="A1" s="3"/>
      <c r="B1" s="3"/>
      <c r="C1" s="3"/>
      <c r="D1" s="4"/>
      <c r="E1" s="4"/>
      <c r="F1" s="4"/>
      <c r="G1" s="3"/>
      <c r="H1" s="3"/>
      <c r="I1" s="76"/>
      <c r="J1" s="76"/>
      <c r="K1" s="76"/>
      <c r="L1" s="29"/>
      <c r="M1" s="76"/>
      <c r="N1" s="76"/>
      <c r="O1" s="76"/>
      <c r="P1" s="29"/>
      <c r="Q1" s="76"/>
      <c r="R1" s="76"/>
      <c r="S1" s="76"/>
      <c r="T1" s="76"/>
      <c r="U1" s="29"/>
      <c r="V1" s="76"/>
      <c r="W1" s="76"/>
      <c r="X1" s="76"/>
      <c r="Y1" s="76"/>
      <c r="Z1" s="29"/>
      <c r="AA1" s="29"/>
      <c r="AB1" s="29"/>
      <c r="AC1" s="29"/>
      <c r="AD1" s="29"/>
      <c r="AE1" s="76"/>
      <c r="AF1" s="76"/>
      <c r="AG1" s="76"/>
      <c r="AH1" s="29"/>
      <c r="AI1" s="76"/>
      <c r="AJ1" s="76"/>
      <c r="AK1" s="76"/>
      <c r="AL1" s="29"/>
      <c r="AM1" s="3"/>
      <c r="AN1" s="5"/>
      <c r="AO1" s="5"/>
      <c r="AP1" s="5"/>
      <c r="AQ1" s="5"/>
      <c r="AR1" s="3"/>
      <c r="AS1" s="42"/>
      <c r="AT1" s="42"/>
      <c r="AU1" s="42"/>
      <c r="AV1" s="42"/>
      <c r="AW1" s="42"/>
      <c r="AX1" s="42"/>
      <c r="AY1" s="42"/>
      <c r="AZ1" s="42"/>
      <c r="BA1" s="42"/>
      <c r="BB1" s="42"/>
      <c r="BC1" s="3"/>
    </row>
    <row r="2" spans="1:55" ht="18.600000000000001" customHeight="1" thickBot="1" x14ac:dyDescent="0.35">
      <c r="A2" s="3"/>
      <c r="B2" s="87" t="s">
        <v>387</v>
      </c>
      <c r="C2" s="87"/>
      <c r="D2" s="87"/>
      <c r="E2" s="87"/>
      <c r="F2" s="87"/>
      <c r="G2" s="88"/>
      <c r="H2" s="36"/>
      <c r="I2" s="91" t="s">
        <v>4</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3"/>
      <c r="AM2" s="6"/>
      <c r="AN2" s="81" t="s">
        <v>2</v>
      </c>
      <c r="AO2" s="82"/>
      <c r="AP2" s="82"/>
      <c r="AQ2" s="82"/>
      <c r="AR2" s="83"/>
      <c r="AS2" s="36"/>
      <c r="AT2" s="81" t="s">
        <v>385</v>
      </c>
      <c r="AU2" s="82"/>
      <c r="AV2" s="82"/>
      <c r="AW2" s="82"/>
      <c r="AX2" s="82"/>
      <c r="AY2" s="82"/>
      <c r="AZ2" s="82"/>
      <c r="BA2" s="82"/>
      <c r="BB2" s="82"/>
      <c r="BC2" s="55"/>
    </row>
    <row r="3" spans="1:55" s="35" customFormat="1" ht="36" customHeight="1" thickBot="1" x14ac:dyDescent="0.3">
      <c r="A3" s="33"/>
      <c r="B3" s="87"/>
      <c r="C3" s="87"/>
      <c r="D3" s="87"/>
      <c r="E3" s="87"/>
      <c r="F3" s="87"/>
      <c r="G3" s="88"/>
      <c r="H3" s="37"/>
      <c r="I3" s="89" t="str">
        <f>Leverancespecifikationstabel_egenskaber[[#Headers],['[A03'] Dispositionsforslag]]</f>
        <v>[A03] Dispositionsforslag</v>
      </c>
      <c r="J3" s="90"/>
      <c r="K3" s="90"/>
      <c r="L3" s="32"/>
      <c r="M3" s="89" t="str">
        <f>Leverancespecifikationstabel_egenskaber[[#Headers],['[A04'] Projektforslag]]</f>
        <v>[A04] Projektforslag</v>
      </c>
      <c r="N3" s="90"/>
      <c r="O3" s="90"/>
      <c r="P3" s="32"/>
      <c r="Q3" s="89" t="str">
        <f>Leverancespecifikationstabel_egenskaber[[#Headers],['[A05'] Myndighedsprojekt]]</f>
        <v>[A05] Myndighedsprojekt</v>
      </c>
      <c r="R3" s="90"/>
      <c r="S3" s="90"/>
      <c r="T3" s="90"/>
      <c r="U3" s="32"/>
      <c r="V3" s="89" t="str">
        <f>Leverancespecifikationstabel_egenskaber[[#Headers],['[A06'] Udbudsprojekt]]</f>
        <v>[A06] Udbudsprojekt</v>
      </c>
      <c r="W3" s="90"/>
      <c r="X3" s="90"/>
      <c r="Y3" s="90"/>
      <c r="Z3" s="32"/>
      <c r="AA3" s="89" t="s">
        <v>31</v>
      </c>
      <c r="AB3" s="90"/>
      <c r="AC3" s="90"/>
      <c r="AD3" s="32"/>
      <c r="AE3" s="89" t="str">
        <f>Leverancespecifikationstabel_egenskaber[[#Headers],['[A08'] Udførelse]]</f>
        <v>[A08] Udførelse</v>
      </c>
      <c r="AF3" s="90"/>
      <c r="AG3" s="90"/>
      <c r="AH3" s="32"/>
      <c r="AI3" s="89" t="str">
        <f>Leverancespecifikationstabel_egenskaber[[#Headers],['[A09'] Aflevering, "som udført"]]</f>
        <v>[A09] Aflevering, "som udført"</v>
      </c>
      <c r="AJ3" s="90"/>
      <c r="AK3" s="90"/>
      <c r="AL3" s="32"/>
      <c r="AM3" s="34"/>
      <c r="AN3" s="84"/>
      <c r="AO3" s="85"/>
      <c r="AP3" s="85"/>
      <c r="AQ3" s="85"/>
      <c r="AR3" s="86"/>
      <c r="AS3" s="37"/>
      <c r="AT3" s="77"/>
      <c r="AU3" s="78"/>
      <c r="AV3" s="79" t="str">
        <f>Leverancespecifikationstabel_egenskaber[[#Headers],[Autodesk Revit]]</f>
        <v>Autodesk Revit</v>
      </c>
      <c r="AW3" s="80"/>
      <c r="AX3" s="80"/>
      <c r="AY3" s="80"/>
      <c r="AZ3" s="80"/>
      <c r="BA3" s="80"/>
      <c r="BB3" s="40"/>
      <c r="BC3" s="56"/>
    </row>
    <row r="4" spans="1:55" ht="147.75" x14ac:dyDescent="0.3">
      <c r="A4" s="60" t="s">
        <v>6</v>
      </c>
      <c r="B4" s="61" t="s">
        <v>452</v>
      </c>
      <c r="C4" s="59" t="s">
        <v>451</v>
      </c>
      <c r="D4" s="7" t="s">
        <v>201</v>
      </c>
      <c r="E4" s="7" t="s">
        <v>0</v>
      </c>
      <c r="F4" s="7" t="s">
        <v>202</v>
      </c>
      <c r="G4" s="10" t="s">
        <v>203</v>
      </c>
      <c r="H4" s="9" t="s">
        <v>3</v>
      </c>
      <c r="I4" s="13" t="s">
        <v>10</v>
      </c>
      <c r="J4" s="14" t="s">
        <v>12</v>
      </c>
      <c r="K4" s="26" t="s">
        <v>11</v>
      </c>
      <c r="L4" s="28" t="s">
        <v>425</v>
      </c>
      <c r="M4" s="27" t="s">
        <v>13</v>
      </c>
      <c r="N4" s="14" t="s">
        <v>14</v>
      </c>
      <c r="O4" s="31" t="s">
        <v>15</v>
      </c>
      <c r="P4" s="28" t="s">
        <v>426</v>
      </c>
      <c r="Q4" s="13" t="s">
        <v>18</v>
      </c>
      <c r="R4" s="14" t="s">
        <v>17</v>
      </c>
      <c r="S4" s="14" t="s">
        <v>21</v>
      </c>
      <c r="T4" s="31" t="s">
        <v>16</v>
      </c>
      <c r="U4" s="28" t="s">
        <v>427</v>
      </c>
      <c r="V4" s="13" t="s">
        <v>19</v>
      </c>
      <c r="W4" s="14" t="s">
        <v>20</v>
      </c>
      <c r="X4" s="14" t="s">
        <v>25</v>
      </c>
      <c r="Y4" s="31" t="s">
        <v>22</v>
      </c>
      <c r="Z4" s="28" t="s">
        <v>428</v>
      </c>
      <c r="AA4" s="13" t="s">
        <v>32</v>
      </c>
      <c r="AB4" s="15" t="s">
        <v>34</v>
      </c>
      <c r="AC4" s="14" t="s">
        <v>33</v>
      </c>
      <c r="AD4" s="28" t="s">
        <v>429</v>
      </c>
      <c r="AE4" s="13" t="s">
        <v>27</v>
      </c>
      <c r="AF4" s="15" t="s">
        <v>29</v>
      </c>
      <c r="AG4" s="14" t="s">
        <v>28</v>
      </c>
      <c r="AH4" s="28" t="s">
        <v>430</v>
      </c>
      <c r="AI4" s="13" t="s">
        <v>26</v>
      </c>
      <c r="AJ4" s="14" t="s">
        <v>23</v>
      </c>
      <c r="AK4" s="14" t="s">
        <v>24</v>
      </c>
      <c r="AL4" s="28" t="s">
        <v>431</v>
      </c>
      <c r="AM4" s="11" t="s">
        <v>7</v>
      </c>
      <c r="AN4" s="8" t="s">
        <v>209</v>
      </c>
      <c r="AO4" s="12" t="s">
        <v>386</v>
      </c>
      <c r="AP4" s="12" t="s">
        <v>9</v>
      </c>
      <c r="AQ4" s="8" t="s">
        <v>1</v>
      </c>
      <c r="AR4" s="16" t="s">
        <v>30</v>
      </c>
      <c r="AS4" s="11" t="s">
        <v>8</v>
      </c>
      <c r="AT4" s="41" t="s">
        <v>204</v>
      </c>
      <c r="AU4" s="10" t="s">
        <v>205</v>
      </c>
      <c r="AV4" s="38" t="s">
        <v>206</v>
      </c>
      <c r="AW4" s="47" t="s">
        <v>207</v>
      </c>
      <c r="AX4" s="47" t="s">
        <v>390</v>
      </c>
      <c r="AY4" s="7" t="s">
        <v>398</v>
      </c>
      <c r="AZ4" s="47" t="s">
        <v>388</v>
      </c>
      <c r="BA4" s="47" t="s">
        <v>389</v>
      </c>
      <c r="BB4" s="28" t="s">
        <v>208</v>
      </c>
      <c r="BC4" s="39" t="s">
        <v>424</v>
      </c>
    </row>
    <row r="5" spans="1:55" x14ac:dyDescent="0.3">
      <c r="A5" s="57"/>
      <c r="B5" s="62" t="s">
        <v>453</v>
      </c>
      <c r="C5" s="30"/>
      <c r="D5" s="64" t="s">
        <v>37</v>
      </c>
      <c r="E5" s="24"/>
      <c r="F5" s="94">
        <v>90</v>
      </c>
      <c r="G5" s="63" t="s">
        <v>38</v>
      </c>
      <c r="H5" s="17"/>
      <c r="I5" s="21">
        <v>3</v>
      </c>
      <c r="J5" s="23">
        <v>3</v>
      </c>
      <c r="K5" s="22">
        <v>3</v>
      </c>
      <c r="L5" s="25" t="str">
        <f>IF(COUNTA(Leverancespecifikationstabel_egenskaber[[#This Row],[Opstart af fase]:[Granskning]])&gt;0, "●", "")</f>
        <v>●</v>
      </c>
      <c r="M5" s="21">
        <v>3</v>
      </c>
      <c r="N5" s="23">
        <v>3</v>
      </c>
      <c r="O5" s="22">
        <v>3</v>
      </c>
      <c r="P5" s="25" t="str">
        <f>IF(COUNTA(Leverancespecifikationstabel_egenskaber[[#This Row],[Opstart af fase ]:[Granskning ]])&gt;0, "●", "")</f>
        <v>●</v>
      </c>
      <c r="Q5" s="21">
        <v>3</v>
      </c>
      <c r="R5" s="23">
        <v>3</v>
      </c>
      <c r="S5" s="23">
        <v>3</v>
      </c>
      <c r="T5" s="22">
        <v>3</v>
      </c>
      <c r="U5" s="25" t="str">
        <f>IF(COUNTA(Leverancespecifikationstabel_egenskaber[[#This Row],[Opstart af fase  ]:[Myndighedsgodkendelse]])&gt;0, "●", "")</f>
        <v>●</v>
      </c>
      <c r="V5" s="21">
        <v>3</v>
      </c>
      <c r="W5" s="23">
        <v>3</v>
      </c>
      <c r="X5" s="23">
        <v>3</v>
      </c>
      <c r="Y5" s="22">
        <v>3</v>
      </c>
      <c r="Z5" s="25" t="str">
        <f>IF(COUNTA(Leverancespecifikationstabel_egenskaber[[#This Row],[Opstart af fase    ]:[Udbud]])&gt;0, "●", "")</f>
        <v>●</v>
      </c>
      <c r="AA5" s="21">
        <v>3</v>
      </c>
      <c r="AB5" s="23">
        <v>3</v>
      </c>
      <c r="AC5" s="22">
        <v>3</v>
      </c>
      <c r="AD5" s="25" t="str">
        <f>IF(COUNTA(Leverancespecifikationstabel_egenskaber[[#This Row],[Opstart af fase   ]:[… ]])&gt;0, "●", "")</f>
        <v>●</v>
      </c>
      <c r="AE5" s="21">
        <v>3</v>
      </c>
      <c r="AF5" s="23">
        <v>3</v>
      </c>
      <c r="AG5" s="22">
        <v>3</v>
      </c>
      <c r="AH5" s="25" t="str">
        <f>IF(COUNTA(Leverancespecifikationstabel_egenskaber[[#This Row],[Opstart af fase     ]:[Opstart af commissionning]])&gt;0, "●", "")</f>
        <v>●</v>
      </c>
      <c r="AI5" s="21">
        <v>3</v>
      </c>
      <c r="AJ5" s="23">
        <v>3</v>
      </c>
      <c r="AK5" s="22">
        <v>3</v>
      </c>
      <c r="AL5" s="25" t="str">
        <f>IF(COUNTA(Leverancespecifikationstabel_egenskaber[[#This Row],[Granskning     ]:[Overdragelse]])&gt;0, "●", "")</f>
        <v>●</v>
      </c>
      <c r="AM5" s="18"/>
      <c r="AN5" s="19" t="s">
        <v>5</v>
      </c>
      <c r="AO5" s="45" t="s">
        <v>5</v>
      </c>
      <c r="AP5" s="46"/>
      <c r="AQ5" s="58"/>
      <c r="AR5" s="20" t="s">
        <v>209</v>
      </c>
      <c r="AS5" s="18"/>
      <c r="AT5" s="57" t="s">
        <v>210</v>
      </c>
      <c r="AU5" s="44" t="s">
        <v>212</v>
      </c>
      <c r="AV5" s="50" t="s">
        <v>217</v>
      </c>
      <c r="AW5" s="49" t="s">
        <v>218</v>
      </c>
      <c r="AX5" s="49" t="str">
        <f>IF(Leverancespecifikationstabel_egenskaber[[#This Row],[Forekomst / Type]]="Forekomst", "Instance", "Type")</f>
        <v>Instance</v>
      </c>
      <c r="AY5" s="49" t="s">
        <v>403</v>
      </c>
      <c r="AZ5" s="49" t="s">
        <v>391</v>
      </c>
      <c r="BA5" s="48" t="s">
        <v>394</v>
      </c>
      <c r="BB5" s="43" t="str">
        <f>IF(Leverancespecifikationstabel_egenskaber[[#This Row],[Fagmodel]]&lt;&gt;"", "●", "")</f>
        <v>●</v>
      </c>
      <c r="BC5" s="54"/>
    </row>
    <row r="6" spans="1:55" x14ac:dyDescent="0.3">
      <c r="A6" s="57"/>
      <c r="B6" s="62" t="s">
        <v>453</v>
      </c>
      <c r="C6" s="30"/>
      <c r="D6" s="64" t="s">
        <v>35</v>
      </c>
      <c r="E6" s="24"/>
      <c r="F6" s="94" t="s">
        <v>36</v>
      </c>
      <c r="G6" s="63"/>
      <c r="H6" s="17"/>
      <c r="I6" s="21">
        <v>3</v>
      </c>
      <c r="J6" s="23">
        <v>3</v>
      </c>
      <c r="K6" s="22">
        <v>3</v>
      </c>
      <c r="L6" s="25" t="str">
        <f>IF(COUNTA(Leverancespecifikationstabel_egenskaber[[#This Row],[Opstart af fase]:[Granskning]])&gt;0, "●", "")</f>
        <v>●</v>
      </c>
      <c r="M6" s="21">
        <v>3</v>
      </c>
      <c r="N6" s="23">
        <v>3</v>
      </c>
      <c r="O6" s="22">
        <v>3</v>
      </c>
      <c r="P6" s="25" t="str">
        <f>IF(COUNTA(Leverancespecifikationstabel_egenskaber[[#This Row],[Opstart af fase ]:[Granskning ]])&gt;0, "●", "")</f>
        <v>●</v>
      </c>
      <c r="Q6" s="21">
        <v>3</v>
      </c>
      <c r="R6" s="23">
        <v>3</v>
      </c>
      <c r="S6" s="23">
        <v>3</v>
      </c>
      <c r="T6" s="22">
        <v>3</v>
      </c>
      <c r="U6" s="25" t="str">
        <f>IF(COUNTA(Leverancespecifikationstabel_egenskaber[[#This Row],[Opstart af fase  ]:[Myndighedsgodkendelse]])&gt;0, "●", "")</f>
        <v>●</v>
      </c>
      <c r="V6" s="21">
        <v>3</v>
      </c>
      <c r="W6" s="23">
        <v>3</v>
      </c>
      <c r="X6" s="23">
        <v>3</v>
      </c>
      <c r="Y6" s="22">
        <v>3</v>
      </c>
      <c r="Z6" s="25" t="str">
        <f>IF(COUNTA(Leverancespecifikationstabel_egenskaber[[#This Row],[Opstart af fase    ]:[Udbud]])&gt;0, "●", "")</f>
        <v>●</v>
      </c>
      <c r="AA6" s="21">
        <v>3</v>
      </c>
      <c r="AB6" s="23">
        <v>3</v>
      </c>
      <c r="AC6" s="22">
        <v>3</v>
      </c>
      <c r="AD6" s="25" t="str">
        <f>IF(COUNTA(Leverancespecifikationstabel_egenskaber[[#This Row],[Opstart af fase   ]:[… ]])&gt;0, "●", "")</f>
        <v>●</v>
      </c>
      <c r="AE6" s="21">
        <v>3</v>
      </c>
      <c r="AF6" s="23">
        <v>3</v>
      </c>
      <c r="AG6" s="22">
        <v>3</v>
      </c>
      <c r="AH6" s="25" t="str">
        <f>IF(COUNTA(Leverancespecifikationstabel_egenskaber[[#This Row],[Opstart af fase     ]:[Opstart af commissionning]])&gt;0, "●", "")</f>
        <v>●</v>
      </c>
      <c r="AI6" s="21">
        <v>3</v>
      </c>
      <c r="AJ6" s="23">
        <v>3</v>
      </c>
      <c r="AK6" s="22">
        <v>3</v>
      </c>
      <c r="AL6" s="25" t="str">
        <f>IF(COUNTA(Leverancespecifikationstabel_egenskaber[[#This Row],[Granskning     ]:[Overdragelse]])&gt;0, "●", "")</f>
        <v>●</v>
      </c>
      <c r="AM6" s="18"/>
      <c r="AN6" s="19" t="s">
        <v>5</v>
      </c>
      <c r="AO6" s="45" t="s">
        <v>5</v>
      </c>
      <c r="AP6" s="46" t="s">
        <v>5</v>
      </c>
      <c r="AQ6" s="58"/>
      <c r="AR6" s="20" t="s">
        <v>209</v>
      </c>
      <c r="AS6" s="18"/>
      <c r="AT6" s="57" t="s">
        <v>210</v>
      </c>
      <c r="AU6" s="44" t="s">
        <v>211</v>
      </c>
      <c r="AV6" s="50" t="s">
        <v>215</v>
      </c>
      <c r="AW6" s="49" t="s">
        <v>216</v>
      </c>
      <c r="AX6" s="49" t="str">
        <f>IF(Leverancespecifikationstabel_egenskaber[[#This Row],[Forekomst / Type]]="Forekomst", "Instance", "Type")</f>
        <v>Instance</v>
      </c>
      <c r="AY6" s="49" t="s">
        <v>405</v>
      </c>
      <c r="AZ6" s="49" t="s">
        <v>391</v>
      </c>
      <c r="BA6" s="48" t="s">
        <v>393</v>
      </c>
      <c r="BB6" s="43" t="str">
        <f>IF(Leverancespecifikationstabel_egenskaber[[#This Row],[Fagmodel]]&lt;&gt;"", "●", "")</f>
        <v>●</v>
      </c>
      <c r="BC6" s="54"/>
    </row>
    <row r="7" spans="1:55" x14ac:dyDescent="0.3">
      <c r="A7" s="57"/>
      <c r="B7" s="62" t="s">
        <v>453</v>
      </c>
      <c r="C7" s="30"/>
      <c r="D7" s="64" t="s">
        <v>39</v>
      </c>
      <c r="E7" s="24"/>
      <c r="F7" s="94">
        <v>84</v>
      </c>
      <c r="G7" s="63" t="s">
        <v>38</v>
      </c>
      <c r="H7" s="17"/>
      <c r="I7" s="21">
        <v>3</v>
      </c>
      <c r="J7" s="23">
        <v>3</v>
      </c>
      <c r="K7" s="22">
        <v>3</v>
      </c>
      <c r="L7" s="25" t="str">
        <f>IF(COUNTA(Leverancespecifikationstabel_egenskaber[[#This Row],[Opstart af fase]:[Granskning]])&gt;0, "●", "")</f>
        <v>●</v>
      </c>
      <c r="M7" s="21">
        <v>3</v>
      </c>
      <c r="N7" s="23">
        <v>3</v>
      </c>
      <c r="O7" s="22">
        <v>3</v>
      </c>
      <c r="P7" s="25" t="str">
        <f>IF(COUNTA(Leverancespecifikationstabel_egenskaber[[#This Row],[Opstart af fase ]:[Granskning ]])&gt;0, "●", "")</f>
        <v>●</v>
      </c>
      <c r="Q7" s="21">
        <v>3</v>
      </c>
      <c r="R7" s="23">
        <v>3</v>
      </c>
      <c r="S7" s="23">
        <v>3</v>
      </c>
      <c r="T7" s="22">
        <v>3</v>
      </c>
      <c r="U7" s="25" t="str">
        <f>IF(COUNTA(Leverancespecifikationstabel_egenskaber[[#This Row],[Opstart af fase  ]:[Myndighedsgodkendelse]])&gt;0, "●", "")</f>
        <v>●</v>
      </c>
      <c r="V7" s="21">
        <v>3</v>
      </c>
      <c r="W7" s="23">
        <v>3</v>
      </c>
      <c r="X7" s="23">
        <v>3</v>
      </c>
      <c r="Y7" s="22">
        <v>3</v>
      </c>
      <c r="Z7" s="25" t="str">
        <f>IF(COUNTA(Leverancespecifikationstabel_egenskaber[[#This Row],[Opstart af fase    ]:[Udbud]])&gt;0, "●", "")</f>
        <v>●</v>
      </c>
      <c r="AA7" s="21">
        <v>3</v>
      </c>
      <c r="AB7" s="23">
        <v>3</v>
      </c>
      <c r="AC7" s="22">
        <v>3</v>
      </c>
      <c r="AD7" s="25" t="str">
        <f>IF(COUNTA(Leverancespecifikationstabel_egenskaber[[#This Row],[Opstart af fase   ]:[… ]])&gt;0, "●", "")</f>
        <v>●</v>
      </c>
      <c r="AE7" s="21">
        <v>3</v>
      </c>
      <c r="AF7" s="23">
        <v>3</v>
      </c>
      <c r="AG7" s="22">
        <v>3</v>
      </c>
      <c r="AH7" s="25" t="str">
        <f>IF(COUNTA(Leverancespecifikationstabel_egenskaber[[#This Row],[Opstart af fase     ]:[Opstart af commissionning]])&gt;0, "●", "")</f>
        <v>●</v>
      </c>
      <c r="AI7" s="21">
        <v>3</v>
      </c>
      <c r="AJ7" s="23">
        <v>3</v>
      </c>
      <c r="AK7" s="22">
        <v>3</v>
      </c>
      <c r="AL7" s="25" t="str">
        <f>IF(COUNTA(Leverancespecifikationstabel_egenskaber[[#This Row],[Granskning     ]:[Overdragelse]])&gt;0, "●", "")</f>
        <v>●</v>
      </c>
      <c r="AM7" s="18"/>
      <c r="AN7" s="19" t="s">
        <v>5</v>
      </c>
      <c r="AO7" s="45" t="s">
        <v>5</v>
      </c>
      <c r="AP7" s="46"/>
      <c r="AQ7" s="58"/>
      <c r="AR7" s="20" t="s">
        <v>209</v>
      </c>
      <c r="AS7" s="18"/>
      <c r="AT7" s="57" t="s">
        <v>210</v>
      </c>
      <c r="AU7" s="44" t="s">
        <v>212</v>
      </c>
      <c r="AV7" s="50" t="s">
        <v>219</v>
      </c>
      <c r="AW7" s="49" t="s">
        <v>220</v>
      </c>
      <c r="AX7" s="49" t="str">
        <f>IF(Leverancespecifikationstabel_egenskaber[[#This Row],[Forekomst / Type]]="Forekomst", "Instance", "Type")</f>
        <v>Instance</v>
      </c>
      <c r="AY7" s="49" t="s">
        <v>403</v>
      </c>
      <c r="AZ7" s="49" t="s">
        <v>391</v>
      </c>
      <c r="BA7" s="48" t="s">
        <v>394</v>
      </c>
      <c r="BB7" s="43" t="str">
        <f>IF(Leverancespecifikationstabel_egenskaber[[#This Row],[Fagmodel]]&lt;&gt;"", "●", "")</f>
        <v>●</v>
      </c>
      <c r="BC7" s="54"/>
    </row>
    <row r="8" spans="1:55" x14ac:dyDescent="0.3">
      <c r="A8" s="57"/>
      <c r="B8" s="62" t="s">
        <v>453</v>
      </c>
      <c r="C8" s="30"/>
      <c r="D8" s="64" t="s">
        <v>40</v>
      </c>
      <c r="E8" s="24"/>
      <c r="F8" s="94"/>
      <c r="G8" s="63"/>
      <c r="H8" s="17"/>
      <c r="I8" s="21">
        <v>3</v>
      </c>
      <c r="J8" s="23">
        <v>3</v>
      </c>
      <c r="K8" s="22">
        <v>3</v>
      </c>
      <c r="L8" s="25" t="str">
        <f>IF(COUNTA(Leverancespecifikationstabel_egenskaber[[#This Row],[Opstart af fase]:[Granskning]])&gt;0, "●", "")</f>
        <v>●</v>
      </c>
      <c r="M8" s="21">
        <v>3</v>
      </c>
      <c r="N8" s="23">
        <v>3</v>
      </c>
      <c r="O8" s="22">
        <v>3</v>
      </c>
      <c r="P8" s="25" t="str">
        <f>IF(COUNTA(Leverancespecifikationstabel_egenskaber[[#This Row],[Opstart af fase ]:[Granskning ]])&gt;0, "●", "")</f>
        <v>●</v>
      </c>
      <c r="Q8" s="21">
        <v>3</v>
      </c>
      <c r="R8" s="23">
        <v>3</v>
      </c>
      <c r="S8" s="23">
        <v>3</v>
      </c>
      <c r="T8" s="22">
        <v>3</v>
      </c>
      <c r="U8" s="25" t="str">
        <f>IF(COUNTA(Leverancespecifikationstabel_egenskaber[[#This Row],[Opstart af fase  ]:[Myndighedsgodkendelse]])&gt;0, "●", "")</f>
        <v>●</v>
      </c>
      <c r="V8" s="21">
        <v>3</v>
      </c>
      <c r="W8" s="23">
        <v>3</v>
      </c>
      <c r="X8" s="23">
        <v>3</v>
      </c>
      <c r="Y8" s="22">
        <v>3</v>
      </c>
      <c r="Z8" s="25" t="str">
        <f>IF(COUNTA(Leverancespecifikationstabel_egenskaber[[#This Row],[Opstart af fase    ]:[Udbud]])&gt;0, "●", "")</f>
        <v>●</v>
      </c>
      <c r="AA8" s="21">
        <v>3</v>
      </c>
      <c r="AB8" s="23">
        <v>3</v>
      </c>
      <c r="AC8" s="22">
        <v>3</v>
      </c>
      <c r="AD8" s="25" t="str">
        <f>IF(COUNTA(Leverancespecifikationstabel_egenskaber[[#This Row],[Opstart af fase   ]:[… ]])&gt;0, "●", "")</f>
        <v>●</v>
      </c>
      <c r="AE8" s="21">
        <v>3</v>
      </c>
      <c r="AF8" s="23">
        <v>3</v>
      </c>
      <c r="AG8" s="22">
        <v>3</v>
      </c>
      <c r="AH8" s="25" t="str">
        <f>IF(COUNTA(Leverancespecifikationstabel_egenskaber[[#This Row],[Opstart af fase     ]:[Opstart af commissionning]])&gt;0, "●", "")</f>
        <v>●</v>
      </c>
      <c r="AI8" s="21">
        <v>3</v>
      </c>
      <c r="AJ8" s="23">
        <v>3</v>
      </c>
      <c r="AK8" s="22">
        <v>3</v>
      </c>
      <c r="AL8" s="25" t="str">
        <f>IF(COUNTA(Leverancespecifikationstabel_egenskaber[[#This Row],[Granskning     ]:[Overdragelse]])&gt;0, "●", "")</f>
        <v>●</v>
      </c>
      <c r="AM8" s="18"/>
      <c r="AN8" s="19" t="s">
        <v>5</v>
      </c>
      <c r="AO8" s="45" t="s">
        <v>5</v>
      </c>
      <c r="AP8" s="46" t="s">
        <v>5</v>
      </c>
      <c r="AQ8" s="58"/>
      <c r="AR8" s="20" t="s">
        <v>209</v>
      </c>
      <c r="AS8" s="18"/>
      <c r="AT8" s="57" t="s">
        <v>210</v>
      </c>
      <c r="AU8" s="44" t="s">
        <v>211</v>
      </c>
      <c r="AV8" s="50" t="s">
        <v>457</v>
      </c>
      <c r="AW8" s="49" t="s">
        <v>222</v>
      </c>
      <c r="AX8" s="49" t="str">
        <f>IF(Leverancespecifikationstabel_egenskaber[[#This Row],[Forekomst / Type]]="Forekomst", "Instance", "Type")</f>
        <v>Instance</v>
      </c>
      <c r="AY8" s="49" t="s">
        <v>403</v>
      </c>
      <c r="AZ8" s="49" t="s">
        <v>391</v>
      </c>
      <c r="BA8" s="48" t="s">
        <v>393</v>
      </c>
      <c r="BB8" s="43" t="str">
        <f>IF(Leverancespecifikationstabel_egenskaber[[#This Row],[Fagmodel]]&lt;&gt;"", "●", "")</f>
        <v>●</v>
      </c>
      <c r="BC8" s="54"/>
    </row>
    <row r="9" spans="1:55" ht="25.5" x14ac:dyDescent="0.3">
      <c r="A9" s="57"/>
      <c r="B9" s="62" t="s">
        <v>453</v>
      </c>
      <c r="C9" s="30"/>
      <c r="D9" s="64" t="s">
        <v>41</v>
      </c>
      <c r="E9" s="24" t="s">
        <v>42</v>
      </c>
      <c r="F9" s="94"/>
      <c r="G9" s="63"/>
      <c r="H9" s="17"/>
      <c r="I9" s="21">
        <v>3</v>
      </c>
      <c r="J9" s="23">
        <v>3</v>
      </c>
      <c r="K9" s="22">
        <v>3</v>
      </c>
      <c r="L9" s="25" t="str">
        <f>IF(COUNTA(Leverancespecifikationstabel_egenskaber[[#This Row],[Opstart af fase]:[Granskning]])&gt;0, "●", "")</f>
        <v>●</v>
      </c>
      <c r="M9" s="21">
        <v>3</v>
      </c>
      <c r="N9" s="23">
        <v>3</v>
      </c>
      <c r="O9" s="22">
        <v>3</v>
      </c>
      <c r="P9" s="25" t="str">
        <f>IF(COUNTA(Leverancespecifikationstabel_egenskaber[[#This Row],[Opstart af fase ]:[Granskning ]])&gt;0, "●", "")</f>
        <v>●</v>
      </c>
      <c r="Q9" s="21">
        <v>3</v>
      </c>
      <c r="R9" s="23">
        <v>3</v>
      </c>
      <c r="S9" s="23">
        <v>3</v>
      </c>
      <c r="T9" s="22">
        <v>3</v>
      </c>
      <c r="U9" s="25" t="str">
        <f>IF(COUNTA(Leverancespecifikationstabel_egenskaber[[#This Row],[Opstart af fase  ]:[Myndighedsgodkendelse]])&gt;0, "●", "")</f>
        <v>●</v>
      </c>
      <c r="V9" s="21">
        <v>3</v>
      </c>
      <c r="W9" s="23">
        <v>3</v>
      </c>
      <c r="X9" s="23">
        <v>3</v>
      </c>
      <c r="Y9" s="22">
        <v>3</v>
      </c>
      <c r="Z9" s="25" t="str">
        <f>IF(COUNTA(Leverancespecifikationstabel_egenskaber[[#This Row],[Opstart af fase    ]:[Udbud]])&gt;0, "●", "")</f>
        <v>●</v>
      </c>
      <c r="AA9" s="21">
        <v>3</v>
      </c>
      <c r="AB9" s="23">
        <v>3</v>
      </c>
      <c r="AC9" s="22">
        <v>3</v>
      </c>
      <c r="AD9" s="25" t="str">
        <f>IF(COUNTA(Leverancespecifikationstabel_egenskaber[[#This Row],[Opstart af fase   ]:[… ]])&gt;0, "●", "")</f>
        <v>●</v>
      </c>
      <c r="AE9" s="21">
        <v>3</v>
      </c>
      <c r="AF9" s="23">
        <v>3</v>
      </c>
      <c r="AG9" s="22">
        <v>3</v>
      </c>
      <c r="AH9" s="25" t="str">
        <f>IF(COUNTA(Leverancespecifikationstabel_egenskaber[[#This Row],[Opstart af fase     ]:[Opstart af commissionning]])&gt;0, "●", "")</f>
        <v>●</v>
      </c>
      <c r="AI9" s="21">
        <v>3</v>
      </c>
      <c r="AJ9" s="23">
        <v>3</v>
      </c>
      <c r="AK9" s="22">
        <v>3</v>
      </c>
      <c r="AL9" s="25" t="str">
        <f>IF(COUNTA(Leverancespecifikationstabel_egenskaber[[#This Row],[Granskning     ]:[Overdragelse]])&gt;0, "●", "")</f>
        <v>●</v>
      </c>
      <c r="AM9" s="18"/>
      <c r="AN9" s="19" t="s">
        <v>5</v>
      </c>
      <c r="AO9" s="45" t="s">
        <v>5</v>
      </c>
      <c r="AP9" s="46"/>
      <c r="AQ9" s="58"/>
      <c r="AR9" s="20" t="s">
        <v>209</v>
      </c>
      <c r="AS9" s="18"/>
      <c r="AT9" s="57" t="s">
        <v>210</v>
      </c>
      <c r="AU9" s="44" t="s">
        <v>211</v>
      </c>
      <c r="AV9" s="50" t="s">
        <v>223</v>
      </c>
      <c r="AW9" s="49" t="s">
        <v>224</v>
      </c>
      <c r="AX9" s="49" t="str">
        <f>IF(Leverancespecifikationstabel_egenskaber[[#This Row],[Forekomst / Type]]="Forekomst", "Instance", "Type")</f>
        <v>Instance</v>
      </c>
      <c r="AY9" s="49" t="s">
        <v>403</v>
      </c>
      <c r="AZ9" s="49" t="s">
        <v>391</v>
      </c>
      <c r="BA9" s="48" t="s">
        <v>393</v>
      </c>
      <c r="BB9" s="43" t="str">
        <f>IF(Leverancespecifikationstabel_egenskaber[[#This Row],[Fagmodel]]&lt;&gt;"", "●", "")</f>
        <v>●</v>
      </c>
      <c r="BC9" s="54"/>
    </row>
    <row r="10" spans="1:55" ht="25.5" x14ac:dyDescent="0.3">
      <c r="A10" s="57"/>
      <c r="B10" s="62" t="s">
        <v>453</v>
      </c>
      <c r="C10" s="30"/>
      <c r="D10" s="64" t="s">
        <v>43</v>
      </c>
      <c r="E10" s="24" t="s">
        <v>44</v>
      </c>
      <c r="F10" s="94"/>
      <c r="G10" s="63"/>
      <c r="H10" s="17"/>
      <c r="I10" s="21">
        <v>2</v>
      </c>
      <c r="J10" s="23">
        <v>2</v>
      </c>
      <c r="K10" s="22">
        <v>2</v>
      </c>
      <c r="L10" s="25" t="str">
        <f>IF(COUNTA(Leverancespecifikationstabel_egenskaber[[#This Row],[Opstart af fase]:[Granskning]])&gt;0, "●", "")</f>
        <v>●</v>
      </c>
      <c r="M10" s="21">
        <v>3</v>
      </c>
      <c r="N10" s="23">
        <v>3</v>
      </c>
      <c r="O10" s="22">
        <v>3</v>
      </c>
      <c r="P10" s="25" t="str">
        <f>IF(COUNTA(Leverancespecifikationstabel_egenskaber[[#This Row],[Opstart af fase ]:[Granskning ]])&gt;0, "●", "")</f>
        <v>●</v>
      </c>
      <c r="Q10" s="21">
        <v>3</v>
      </c>
      <c r="R10" s="23">
        <v>3</v>
      </c>
      <c r="S10" s="23">
        <v>3</v>
      </c>
      <c r="T10" s="22">
        <v>3</v>
      </c>
      <c r="U10" s="25" t="str">
        <f>IF(COUNTA(Leverancespecifikationstabel_egenskaber[[#This Row],[Opstart af fase  ]:[Myndighedsgodkendelse]])&gt;0, "●", "")</f>
        <v>●</v>
      </c>
      <c r="V10" s="21">
        <v>3</v>
      </c>
      <c r="W10" s="23">
        <v>3</v>
      </c>
      <c r="X10" s="23">
        <v>3</v>
      </c>
      <c r="Y10" s="22">
        <v>3</v>
      </c>
      <c r="Z10" s="25" t="str">
        <f>IF(COUNTA(Leverancespecifikationstabel_egenskaber[[#This Row],[Opstart af fase    ]:[Udbud]])&gt;0, "●", "")</f>
        <v>●</v>
      </c>
      <c r="AA10" s="21">
        <v>3</v>
      </c>
      <c r="AB10" s="23">
        <v>3</v>
      </c>
      <c r="AC10" s="22">
        <v>3</v>
      </c>
      <c r="AD10" s="25" t="str">
        <f>IF(COUNTA(Leverancespecifikationstabel_egenskaber[[#This Row],[Opstart af fase   ]:[… ]])&gt;0, "●", "")</f>
        <v>●</v>
      </c>
      <c r="AE10" s="21">
        <v>3</v>
      </c>
      <c r="AF10" s="23">
        <v>3</v>
      </c>
      <c r="AG10" s="22">
        <v>3</v>
      </c>
      <c r="AH10" s="25" t="str">
        <f>IF(COUNTA(Leverancespecifikationstabel_egenskaber[[#This Row],[Opstart af fase     ]:[Opstart af commissionning]])&gt;0, "●", "")</f>
        <v>●</v>
      </c>
      <c r="AI10" s="21">
        <v>3</v>
      </c>
      <c r="AJ10" s="23">
        <v>3</v>
      </c>
      <c r="AK10" s="22">
        <v>3</v>
      </c>
      <c r="AL10" s="25" t="str">
        <f>IF(COUNTA(Leverancespecifikationstabel_egenskaber[[#This Row],[Granskning     ]:[Overdragelse]])&gt;0, "●", "")</f>
        <v>●</v>
      </c>
      <c r="AM10" s="18"/>
      <c r="AN10" s="19" t="s">
        <v>5</v>
      </c>
      <c r="AO10" s="45" t="s">
        <v>5</v>
      </c>
      <c r="AP10" s="46"/>
      <c r="AQ10" s="58"/>
      <c r="AR10" s="20" t="s">
        <v>209</v>
      </c>
      <c r="AS10" s="18"/>
      <c r="AT10" s="57" t="s">
        <v>213</v>
      </c>
      <c r="AU10" s="44" t="s">
        <v>211</v>
      </c>
      <c r="AV10" s="50" t="s">
        <v>225</v>
      </c>
      <c r="AW10" s="49" t="s">
        <v>226</v>
      </c>
      <c r="AX10" s="49" t="str">
        <f>IF(Leverancespecifikationstabel_egenskaber[[#This Row],[Forekomst / Type]]="Forekomst", "Instance", "Type")</f>
        <v>Type</v>
      </c>
      <c r="AY10" s="49" t="s">
        <v>405</v>
      </c>
      <c r="AZ10" s="49" t="s">
        <v>391</v>
      </c>
      <c r="BA10" s="48" t="s">
        <v>393</v>
      </c>
      <c r="BB10" s="43" t="str">
        <f>IF(Leverancespecifikationstabel_egenskaber[[#This Row],[Fagmodel]]&lt;&gt;"", "●", "")</f>
        <v>●</v>
      </c>
      <c r="BC10" s="54"/>
    </row>
    <row r="11" spans="1:55" ht="25.5" x14ac:dyDescent="0.3">
      <c r="A11" s="57"/>
      <c r="B11" s="62" t="s">
        <v>453</v>
      </c>
      <c r="C11" s="30"/>
      <c r="D11" s="64" t="s">
        <v>45</v>
      </c>
      <c r="E11" s="24" t="s">
        <v>46</v>
      </c>
      <c r="F11" s="94"/>
      <c r="G11" s="63"/>
      <c r="H11" s="17"/>
      <c r="I11" s="21">
        <v>2</v>
      </c>
      <c r="J11" s="23">
        <v>2</v>
      </c>
      <c r="K11" s="22">
        <v>2</v>
      </c>
      <c r="L11" s="25" t="str">
        <f>IF(COUNTA(Leverancespecifikationstabel_egenskaber[[#This Row],[Opstart af fase]:[Granskning]])&gt;0, "●", "")</f>
        <v>●</v>
      </c>
      <c r="M11" s="21">
        <v>3</v>
      </c>
      <c r="N11" s="23">
        <v>3</v>
      </c>
      <c r="O11" s="22">
        <v>3</v>
      </c>
      <c r="P11" s="25" t="str">
        <f>IF(COUNTA(Leverancespecifikationstabel_egenskaber[[#This Row],[Opstart af fase ]:[Granskning ]])&gt;0, "●", "")</f>
        <v>●</v>
      </c>
      <c r="Q11" s="21">
        <v>3</v>
      </c>
      <c r="R11" s="23">
        <v>3</v>
      </c>
      <c r="S11" s="23">
        <v>3</v>
      </c>
      <c r="T11" s="22">
        <v>3</v>
      </c>
      <c r="U11" s="25" t="str">
        <f>IF(COUNTA(Leverancespecifikationstabel_egenskaber[[#This Row],[Opstart af fase  ]:[Myndighedsgodkendelse]])&gt;0, "●", "")</f>
        <v>●</v>
      </c>
      <c r="V11" s="21">
        <v>3</v>
      </c>
      <c r="W11" s="23">
        <v>3</v>
      </c>
      <c r="X11" s="23">
        <v>3</v>
      </c>
      <c r="Y11" s="22">
        <v>3</v>
      </c>
      <c r="Z11" s="25" t="str">
        <f>IF(COUNTA(Leverancespecifikationstabel_egenskaber[[#This Row],[Opstart af fase    ]:[Udbud]])&gt;0, "●", "")</f>
        <v>●</v>
      </c>
      <c r="AA11" s="21">
        <v>3</v>
      </c>
      <c r="AB11" s="23">
        <v>3</v>
      </c>
      <c r="AC11" s="22">
        <v>3</v>
      </c>
      <c r="AD11" s="25" t="str">
        <f>IF(COUNTA(Leverancespecifikationstabel_egenskaber[[#This Row],[Opstart af fase   ]:[… ]])&gt;0, "●", "")</f>
        <v>●</v>
      </c>
      <c r="AE11" s="21">
        <v>3</v>
      </c>
      <c r="AF11" s="23">
        <v>3</v>
      </c>
      <c r="AG11" s="22">
        <v>3</v>
      </c>
      <c r="AH11" s="25" t="str">
        <f>IF(COUNTA(Leverancespecifikationstabel_egenskaber[[#This Row],[Opstart af fase     ]:[Opstart af commissionning]])&gt;0, "●", "")</f>
        <v>●</v>
      </c>
      <c r="AI11" s="21">
        <v>3</v>
      </c>
      <c r="AJ11" s="23">
        <v>3</v>
      </c>
      <c r="AK11" s="22">
        <v>3</v>
      </c>
      <c r="AL11" s="25" t="str">
        <f>IF(COUNTA(Leverancespecifikationstabel_egenskaber[[#This Row],[Granskning     ]:[Overdragelse]])&gt;0, "●", "")</f>
        <v>●</v>
      </c>
      <c r="AM11" s="18"/>
      <c r="AN11" s="19" t="s">
        <v>5</v>
      </c>
      <c r="AO11" s="45" t="s">
        <v>5</v>
      </c>
      <c r="AP11" s="46"/>
      <c r="AQ11" s="58"/>
      <c r="AR11" s="20" t="s">
        <v>209</v>
      </c>
      <c r="AS11" s="18"/>
      <c r="AT11" s="57" t="s">
        <v>213</v>
      </c>
      <c r="AU11" s="44" t="s">
        <v>211</v>
      </c>
      <c r="AV11" s="50" t="s">
        <v>227</v>
      </c>
      <c r="AW11" s="49" t="s">
        <v>228</v>
      </c>
      <c r="AX11" s="49" t="str">
        <f>IF(Leverancespecifikationstabel_egenskaber[[#This Row],[Forekomst / Type]]="Forekomst", "Instance", "Type")</f>
        <v>Type</v>
      </c>
      <c r="AY11" s="49" t="s">
        <v>405</v>
      </c>
      <c r="AZ11" s="49" t="s">
        <v>391</v>
      </c>
      <c r="BA11" s="48" t="s">
        <v>393</v>
      </c>
      <c r="BB11" s="43" t="str">
        <f>IF(Leverancespecifikationstabel_egenskaber[[#This Row],[Fagmodel]]&lt;&gt;"", "●", "")</f>
        <v>●</v>
      </c>
      <c r="BC11" s="54"/>
    </row>
    <row r="12" spans="1:55" ht="25.5" x14ac:dyDescent="0.3">
      <c r="A12" s="57"/>
      <c r="B12" s="62" t="s">
        <v>453</v>
      </c>
      <c r="C12" s="30"/>
      <c r="D12" s="64" t="s">
        <v>47</v>
      </c>
      <c r="E12" s="24" t="s">
        <v>48</v>
      </c>
      <c r="F12" s="94">
        <v>15</v>
      </c>
      <c r="G12" s="63" t="s">
        <v>49</v>
      </c>
      <c r="H12" s="17"/>
      <c r="I12" s="21">
        <v>2</v>
      </c>
      <c r="J12" s="23">
        <v>2</v>
      </c>
      <c r="K12" s="22">
        <v>2</v>
      </c>
      <c r="L12" s="25" t="str">
        <f>IF(COUNTA(Leverancespecifikationstabel_egenskaber[[#This Row],[Opstart af fase]:[Granskning]])&gt;0, "●", "")</f>
        <v>●</v>
      </c>
      <c r="M12" s="21">
        <v>3</v>
      </c>
      <c r="N12" s="23">
        <v>3</v>
      </c>
      <c r="O12" s="22">
        <v>3</v>
      </c>
      <c r="P12" s="25" t="str">
        <f>IF(COUNTA(Leverancespecifikationstabel_egenskaber[[#This Row],[Opstart af fase ]:[Granskning ]])&gt;0, "●", "")</f>
        <v>●</v>
      </c>
      <c r="Q12" s="21">
        <v>3</v>
      </c>
      <c r="R12" s="23">
        <v>3</v>
      </c>
      <c r="S12" s="23">
        <v>3</v>
      </c>
      <c r="T12" s="22">
        <v>3</v>
      </c>
      <c r="U12" s="25" t="str">
        <f>IF(COUNTA(Leverancespecifikationstabel_egenskaber[[#This Row],[Opstart af fase  ]:[Myndighedsgodkendelse]])&gt;0, "●", "")</f>
        <v>●</v>
      </c>
      <c r="V12" s="21">
        <v>3</v>
      </c>
      <c r="W12" s="23">
        <v>3</v>
      </c>
      <c r="X12" s="23">
        <v>3</v>
      </c>
      <c r="Y12" s="22">
        <v>3</v>
      </c>
      <c r="Z12" s="25" t="str">
        <f>IF(COUNTA(Leverancespecifikationstabel_egenskaber[[#This Row],[Opstart af fase    ]:[Udbud]])&gt;0, "●", "")</f>
        <v>●</v>
      </c>
      <c r="AA12" s="21">
        <v>3</v>
      </c>
      <c r="AB12" s="23">
        <v>3</v>
      </c>
      <c r="AC12" s="22">
        <v>3</v>
      </c>
      <c r="AD12" s="25" t="str">
        <f>IF(COUNTA(Leverancespecifikationstabel_egenskaber[[#This Row],[Opstart af fase   ]:[… ]])&gt;0, "●", "")</f>
        <v>●</v>
      </c>
      <c r="AE12" s="21">
        <v>3</v>
      </c>
      <c r="AF12" s="23">
        <v>3</v>
      </c>
      <c r="AG12" s="22">
        <v>3</v>
      </c>
      <c r="AH12" s="25" t="str">
        <f>IF(COUNTA(Leverancespecifikationstabel_egenskaber[[#This Row],[Opstart af fase     ]:[Opstart af commissionning]])&gt;0, "●", "")</f>
        <v>●</v>
      </c>
      <c r="AI12" s="21">
        <v>3</v>
      </c>
      <c r="AJ12" s="23">
        <v>3</v>
      </c>
      <c r="AK12" s="22">
        <v>3</v>
      </c>
      <c r="AL12" s="25" t="str">
        <f>IF(COUNTA(Leverancespecifikationstabel_egenskaber[[#This Row],[Granskning     ]:[Overdragelse]])&gt;0, "●", "")</f>
        <v>●</v>
      </c>
      <c r="AM12" s="18"/>
      <c r="AN12" s="19" t="s">
        <v>5</v>
      </c>
      <c r="AO12" s="45" t="s">
        <v>5</v>
      </c>
      <c r="AP12" s="46"/>
      <c r="AQ12" s="58"/>
      <c r="AR12" s="20" t="s">
        <v>209</v>
      </c>
      <c r="AS12" s="18"/>
      <c r="AT12" s="57" t="s">
        <v>210</v>
      </c>
      <c r="AU12" s="44" t="s">
        <v>212</v>
      </c>
      <c r="AV12" s="50" t="s">
        <v>229</v>
      </c>
      <c r="AW12" s="49" t="s">
        <v>230</v>
      </c>
      <c r="AX12" s="49" t="str">
        <f>IF(Leverancespecifikationstabel_egenskaber[[#This Row],[Forekomst / Type]]="Forekomst", "Instance", "Type")</f>
        <v>Instance</v>
      </c>
      <c r="AY12" s="49" t="s">
        <v>403</v>
      </c>
      <c r="AZ12" s="49" t="s">
        <v>391</v>
      </c>
      <c r="BA12" s="48" t="s">
        <v>394</v>
      </c>
      <c r="BB12" s="43" t="str">
        <f>IF(Leverancespecifikationstabel_egenskaber[[#This Row],[Fagmodel]]&lt;&gt;"", "●", "")</f>
        <v>●</v>
      </c>
      <c r="BC12" s="54"/>
    </row>
    <row r="13" spans="1:55" ht="25.5" x14ac:dyDescent="0.3">
      <c r="A13" s="57"/>
      <c r="B13" s="62" t="s">
        <v>453</v>
      </c>
      <c r="C13" s="30"/>
      <c r="D13" s="64" t="s">
        <v>50</v>
      </c>
      <c r="E13" s="24" t="s">
        <v>51</v>
      </c>
      <c r="F13" s="94">
        <v>25</v>
      </c>
      <c r="G13" s="63" t="s">
        <v>49</v>
      </c>
      <c r="H13" s="17"/>
      <c r="I13" s="21">
        <v>2</v>
      </c>
      <c r="J13" s="23">
        <v>2</v>
      </c>
      <c r="K13" s="22">
        <v>2</v>
      </c>
      <c r="L13" s="25" t="str">
        <f>IF(COUNTA(Leverancespecifikationstabel_egenskaber[[#This Row],[Opstart af fase]:[Granskning]])&gt;0, "●", "")</f>
        <v>●</v>
      </c>
      <c r="M13" s="21">
        <v>3</v>
      </c>
      <c r="N13" s="23">
        <v>3</v>
      </c>
      <c r="O13" s="22">
        <v>3</v>
      </c>
      <c r="P13" s="25" t="str">
        <f>IF(COUNTA(Leverancespecifikationstabel_egenskaber[[#This Row],[Opstart af fase ]:[Granskning ]])&gt;0, "●", "")</f>
        <v>●</v>
      </c>
      <c r="Q13" s="21">
        <v>3</v>
      </c>
      <c r="R13" s="23">
        <v>3</v>
      </c>
      <c r="S13" s="23">
        <v>3</v>
      </c>
      <c r="T13" s="22">
        <v>3</v>
      </c>
      <c r="U13" s="25" t="str">
        <f>IF(COUNTA(Leverancespecifikationstabel_egenskaber[[#This Row],[Opstart af fase  ]:[Myndighedsgodkendelse]])&gt;0, "●", "")</f>
        <v>●</v>
      </c>
      <c r="V13" s="21">
        <v>3</v>
      </c>
      <c r="W13" s="23">
        <v>3</v>
      </c>
      <c r="X13" s="23">
        <v>3</v>
      </c>
      <c r="Y13" s="22">
        <v>3</v>
      </c>
      <c r="Z13" s="25" t="str">
        <f>IF(COUNTA(Leverancespecifikationstabel_egenskaber[[#This Row],[Opstart af fase    ]:[Udbud]])&gt;0, "●", "")</f>
        <v>●</v>
      </c>
      <c r="AA13" s="21">
        <v>3</v>
      </c>
      <c r="AB13" s="23">
        <v>3</v>
      </c>
      <c r="AC13" s="22">
        <v>3</v>
      </c>
      <c r="AD13" s="25" t="str">
        <f>IF(COUNTA(Leverancespecifikationstabel_egenskaber[[#This Row],[Opstart af fase   ]:[… ]])&gt;0, "●", "")</f>
        <v>●</v>
      </c>
      <c r="AE13" s="21">
        <v>3</v>
      </c>
      <c r="AF13" s="23">
        <v>3</v>
      </c>
      <c r="AG13" s="22">
        <v>3</v>
      </c>
      <c r="AH13" s="25" t="str">
        <f>IF(COUNTA(Leverancespecifikationstabel_egenskaber[[#This Row],[Opstart af fase     ]:[Opstart af commissionning]])&gt;0, "●", "")</f>
        <v>●</v>
      </c>
      <c r="AI13" s="21">
        <v>3</v>
      </c>
      <c r="AJ13" s="23">
        <v>3</v>
      </c>
      <c r="AK13" s="22">
        <v>3</v>
      </c>
      <c r="AL13" s="25" t="str">
        <f>IF(COUNTA(Leverancespecifikationstabel_egenskaber[[#This Row],[Granskning     ]:[Overdragelse]])&gt;0, "●", "")</f>
        <v>●</v>
      </c>
      <c r="AM13" s="18"/>
      <c r="AN13" s="19" t="s">
        <v>5</v>
      </c>
      <c r="AO13" s="45" t="s">
        <v>5</v>
      </c>
      <c r="AP13" s="46"/>
      <c r="AQ13" s="58"/>
      <c r="AR13" s="20" t="s">
        <v>209</v>
      </c>
      <c r="AS13" s="18"/>
      <c r="AT13" s="57" t="s">
        <v>210</v>
      </c>
      <c r="AU13" s="44" t="s">
        <v>212</v>
      </c>
      <c r="AV13" s="50" t="s">
        <v>231</v>
      </c>
      <c r="AW13" s="49" t="s">
        <v>232</v>
      </c>
      <c r="AX13" s="49" t="str">
        <f>IF(Leverancespecifikationstabel_egenskaber[[#This Row],[Forekomst / Type]]="Forekomst", "Instance", "Type")</f>
        <v>Instance</v>
      </c>
      <c r="AY13" s="49" t="s">
        <v>403</v>
      </c>
      <c r="AZ13" s="49" t="s">
        <v>391</v>
      </c>
      <c r="BA13" s="48" t="s">
        <v>394</v>
      </c>
      <c r="BB13" s="43" t="str">
        <f>IF(Leverancespecifikationstabel_egenskaber[[#This Row],[Fagmodel]]&lt;&gt;"", "●", "")</f>
        <v>●</v>
      </c>
      <c r="BC13" s="54"/>
    </row>
    <row r="14" spans="1:55" x14ac:dyDescent="0.3">
      <c r="A14" s="57"/>
      <c r="B14" s="66" t="s">
        <v>453</v>
      </c>
      <c r="C14" s="67"/>
      <c r="D14" s="68" t="s">
        <v>458</v>
      </c>
      <c r="E14" s="24"/>
      <c r="F14" s="95">
        <v>1256</v>
      </c>
      <c r="G14" s="63"/>
      <c r="H14" s="17"/>
      <c r="I14" s="21">
        <v>2</v>
      </c>
      <c r="J14" s="70">
        <v>2</v>
      </c>
      <c r="K14" s="22">
        <v>2</v>
      </c>
      <c r="L14" s="71" t="str">
        <f>IF(COUNTA(Leverancespecifikationstabel_egenskaber[[#This Row],[Opstart af fase]:[Granskning]])&gt;0, "●", "")</f>
        <v>●</v>
      </c>
      <c r="M14" s="21">
        <v>3</v>
      </c>
      <c r="N14" s="70">
        <v>3</v>
      </c>
      <c r="O14" s="22">
        <v>3</v>
      </c>
      <c r="P14" s="71" t="str">
        <f>IF(COUNTA(Leverancespecifikationstabel_egenskaber[[#This Row],[Opstart af fase ]:[Granskning ]])&gt;0, "●", "")</f>
        <v>●</v>
      </c>
      <c r="Q14" s="21">
        <v>3</v>
      </c>
      <c r="R14" s="70">
        <v>3</v>
      </c>
      <c r="S14" s="70">
        <v>3</v>
      </c>
      <c r="T14" s="22">
        <v>3</v>
      </c>
      <c r="U14" s="71" t="str">
        <f>IF(COUNTA(Leverancespecifikationstabel_egenskaber[[#This Row],[Opstart af fase  ]:[Myndighedsgodkendelse]])&gt;0, "●", "")</f>
        <v>●</v>
      </c>
      <c r="V14" s="21">
        <v>3</v>
      </c>
      <c r="W14" s="70">
        <v>3</v>
      </c>
      <c r="X14" s="70">
        <v>3</v>
      </c>
      <c r="Y14" s="22">
        <v>3</v>
      </c>
      <c r="Z14" s="71" t="str">
        <f>IF(COUNTA(Leverancespecifikationstabel_egenskaber[[#This Row],[Opstart af fase    ]:[Udbud]])&gt;0, "●", "")</f>
        <v>●</v>
      </c>
      <c r="AA14" s="21">
        <v>3</v>
      </c>
      <c r="AB14" s="70">
        <v>3</v>
      </c>
      <c r="AC14" s="22">
        <v>3</v>
      </c>
      <c r="AD14" s="71" t="str">
        <f>IF(COUNTA(Leverancespecifikationstabel_egenskaber[[#This Row],[Opstart af fase   ]:[… ]])&gt;0, "●", "")</f>
        <v>●</v>
      </c>
      <c r="AE14" s="21">
        <v>3</v>
      </c>
      <c r="AF14" s="70">
        <v>3</v>
      </c>
      <c r="AG14" s="22">
        <v>3</v>
      </c>
      <c r="AH14" s="71" t="str">
        <f>IF(COUNTA(Leverancespecifikationstabel_egenskaber[[#This Row],[Opstart af fase     ]:[Opstart af commissionning]])&gt;0, "●", "")</f>
        <v>●</v>
      </c>
      <c r="AI14" s="21">
        <v>3</v>
      </c>
      <c r="AJ14" s="70">
        <v>3</v>
      </c>
      <c r="AK14" s="22">
        <v>3</v>
      </c>
      <c r="AL14" s="71" t="str">
        <f>IF(COUNTA(Leverancespecifikationstabel_egenskaber[[#This Row],[Granskning     ]:[Overdragelse]])&gt;0, "●", "")</f>
        <v>●</v>
      </c>
      <c r="AM14" s="18"/>
      <c r="AN14" s="19" t="s">
        <v>5</v>
      </c>
      <c r="AO14" s="45" t="s">
        <v>5</v>
      </c>
      <c r="AP14" s="46"/>
      <c r="AQ14" s="58"/>
      <c r="AR14" s="20" t="s">
        <v>209</v>
      </c>
      <c r="AS14" s="18"/>
      <c r="AT14" s="57" t="s">
        <v>210</v>
      </c>
      <c r="AU14" s="44" t="s">
        <v>211</v>
      </c>
      <c r="AV14" s="50" t="s">
        <v>459</v>
      </c>
      <c r="AW14" s="49" t="s">
        <v>460</v>
      </c>
      <c r="AX14" s="72" t="str">
        <f>IF(Leverancespecifikationstabel_egenskaber[[#This Row],[Forekomst / Type]]="Forekomst", "Instance", "Type")</f>
        <v>Instance</v>
      </c>
      <c r="AY14" s="72" t="s">
        <v>403</v>
      </c>
      <c r="AZ14" s="49" t="s">
        <v>391</v>
      </c>
      <c r="BA14" s="48" t="s">
        <v>393</v>
      </c>
      <c r="BB14" s="73" t="str">
        <f>IF(Leverancespecifikationstabel_egenskaber[[#This Row],[Fagmodel]]&lt;&gt;"", "●", "")</f>
        <v>●</v>
      </c>
      <c r="BC14" s="54"/>
    </row>
    <row r="15" spans="1:55" ht="25.5" x14ac:dyDescent="0.3">
      <c r="A15" s="57"/>
      <c r="B15" s="62" t="s">
        <v>453</v>
      </c>
      <c r="C15" s="30"/>
      <c r="D15" s="64" t="s">
        <v>54</v>
      </c>
      <c r="E15" s="24" t="s">
        <v>55</v>
      </c>
      <c r="F15" s="94"/>
      <c r="G15" s="63"/>
      <c r="H15" s="17"/>
      <c r="I15" s="21">
        <v>2</v>
      </c>
      <c r="J15" s="23">
        <v>2</v>
      </c>
      <c r="K15" s="22">
        <v>2</v>
      </c>
      <c r="L15" s="25" t="str">
        <f>IF(COUNTA(Leverancespecifikationstabel_egenskaber[[#This Row],[Opstart af fase]:[Granskning]])&gt;0, "●", "")</f>
        <v>●</v>
      </c>
      <c r="M15" s="21">
        <v>2</v>
      </c>
      <c r="N15" s="23">
        <v>3</v>
      </c>
      <c r="O15" s="22">
        <v>3</v>
      </c>
      <c r="P15" s="25" t="str">
        <f>IF(COUNTA(Leverancespecifikationstabel_egenskaber[[#This Row],[Opstart af fase ]:[Granskning ]])&gt;0, "●", "")</f>
        <v>●</v>
      </c>
      <c r="Q15" s="21">
        <v>3</v>
      </c>
      <c r="R15" s="23">
        <v>3</v>
      </c>
      <c r="S15" s="23">
        <v>3</v>
      </c>
      <c r="T15" s="22">
        <v>3</v>
      </c>
      <c r="U15" s="25" t="str">
        <f>IF(COUNTA(Leverancespecifikationstabel_egenskaber[[#This Row],[Opstart af fase  ]:[Myndighedsgodkendelse]])&gt;0, "●", "")</f>
        <v>●</v>
      </c>
      <c r="V15" s="21">
        <v>3</v>
      </c>
      <c r="W15" s="23">
        <v>3</v>
      </c>
      <c r="X15" s="23">
        <v>3</v>
      </c>
      <c r="Y15" s="22">
        <v>3</v>
      </c>
      <c r="Z15" s="25" t="str">
        <f>IF(COUNTA(Leverancespecifikationstabel_egenskaber[[#This Row],[Opstart af fase    ]:[Udbud]])&gt;0, "●", "")</f>
        <v>●</v>
      </c>
      <c r="AA15" s="21">
        <v>3</v>
      </c>
      <c r="AB15" s="23">
        <v>3</v>
      </c>
      <c r="AC15" s="22">
        <v>3</v>
      </c>
      <c r="AD15" s="25" t="str">
        <f>IF(COUNTA(Leverancespecifikationstabel_egenskaber[[#This Row],[Opstart af fase   ]:[… ]])&gt;0, "●", "")</f>
        <v>●</v>
      </c>
      <c r="AE15" s="21">
        <v>3</v>
      </c>
      <c r="AF15" s="23">
        <v>3</v>
      </c>
      <c r="AG15" s="22">
        <v>3</v>
      </c>
      <c r="AH15" s="25" t="str">
        <f>IF(COUNTA(Leverancespecifikationstabel_egenskaber[[#This Row],[Opstart af fase     ]:[Opstart af commissionning]])&gt;0, "●", "")</f>
        <v>●</v>
      </c>
      <c r="AI15" s="21">
        <v>3</v>
      </c>
      <c r="AJ15" s="23">
        <v>3</v>
      </c>
      <c r="AK15" s="22">
        <v>3</v>
      </c>
      <c r="AL15" s="25" t="str">
        <f>IF(COUNTA(Leverancespecifikationstabel_egenskaber[[#This Row],[Granskning     ]:[Overdragelse]])&gt;0, "●", "")</f>
        <v>●</v>
      </c>
      <c r="AM15" s="18"/>
      <c r="AN15" s="19" t="s">
        <v>5</v>
      </c>
      <c r="AO15" s="45" t="s">
        <v>5</v>
      </c>
      <c r="AP15" s="46" t="s">
        <v>5</v>
      </c>
      <c r="AQ15" s="58"/>
      <c r="AR15" s="20" t="s">
        <v>209</v>
      </c>
      <c r="AS15" s="18"/>
      <c r="AT15" s="57" t="s">
        <v>210</v>
      </c>
      <c r="AU15" s="44" t="s">
        <v>211</v>
      </c>
      <c r="AV15" s="50" t="s">
        <v>235</v>
      </c>
      <c r="AW15" s="49" t="s">
        <v>236</v>
      </c>
      <c r="AX15" s="49" t="str">
        <f>IF(Leverancespecifikationstabel_egenskaber[[#This Row],[Forekomst / Type]]="Forekomst", "Instance", "Type")</f>
        <v>Instance</v>
      </c>
      <c r="AY15" s="49" t="s">
        <v>403</v>
      </c>
      <c r="AZ15" s="49" t="s">
        <v>391</v>
      </c>
      <c r="BA15" s="48" t="s">
        <v>393</v>
      </c>
      <c r="BB15" s="43" t="str">
        <f>IF(Leverancespecifikationstabel_egenskaber[[#This Row],[Fagmodel]]&lt;&gt;"", "●", "")</f>
        <v>●</v>
      </c>
      <c r="BC15" s="54"/>
    </row>
    <row r="16" spans="1:55" ht="25.5" x14ac:dyDescent="0.3">
      <c r="A16" s="57"/>
      <c r="B16" s="62" t="s">
        <v>453</v>
      </c>
      <c r="C16" s="30"/>
      <c r="D16" s="64" t="s">
        <v>56</v>
      </c>
      <c r="E16" s="24" t="s">
        <v>57</v>
      </c>
      <c r="F16" s="94"/>
      <c r="G16" s="63"/>
      <c r="H16" s="17"/>
      <c r="I16" s="21">
        <v>2</v>
      </c>
      <c r="J16" s="23">
        <v>2</v>
      </c>
      <c r="K16" s="22">
        <v>2</v>
      </c>
      <c r="L16" s="25" t="str">
        <f>IF(COUNTA(Leverancespecifikationstabel_egenskaber[[#This Row],[Opstart af fase]:[Granskning]])&gt;0, "●", "")</f>
        <v>●</v>
      </c>
      <c r="M16" s="21">
        <v>2</v>
      </c>
      <c r="N16" s="23">
        <v>3</v>
      </c>
      <c r="O16" s="22">
        <v>3</v>
      </c>
      <c r="P16" s="25" t="str">
        <f>IF(COUNTA(Leverancespecifikationstabel_egenskaber[[#This Row],[Opstart af fase ]:[Granskning ]])&gt;0, "●", "")</f>
        <v>●</v>
      </c>
      <c r="Q16" s="21">
        <v>3</v>
      </c>
      <c r="R16" s="23">
        <v>3</v>
      </c>
      <c r="S16" s="23">
        <v>3</v>
      </c>
      <c r="T16" s="22">
        <v>3</v>
      </c>
      <c r="U16" s="25" t="str">
        <f>IF(COUNTA(Leverancespecifikationstabel_egenskaber[[#This Row],[Opstart af fase  ]:[Myndighedsgodkendelse]])&gt;0, "●", "")</f>
        <v>●</v>
      </c>
      <c r="V16" s="21">
        <v>3</v>
      </c>
      <c r="W16" s="23">
        <v>3</v>
      </c>
      <c r="X16" s="23">
        <v>3</v>
      </c>
      <c r="Y16" s="22">
        <v>3</v>
      </c>
      <c r="Z16" s="25" t="str">
        <f>IF(COUNTA(Leverancespecifikationstabel_egenskaber[[#This Row],[Opstart af fase    ]:[Udbud]])&gt;0, "●", "")</f>
        <v>●</v>
      </c>
      <c r="AA16" s="21">
        <v>3</v>
      </c>
      <c r="AB16" s="23">
        <v>3</v>
      </c>
      <c r="AC16" s="22">
        <v>3</v>
      </c>
      <c r="AD16" s="25" t="str">
        <f>IF(COUNTA(Leverancespecifikationstabel_egenskaber[[#This Row],[Opstart af fase   ]:[… ]])&gt;0, "●", "")</f>
        <v>●</v>
      </c>
      <c r="AE16" s="21">
        <v>3</v>
      </c>
      <c r="AF16" s="23">
        <v>3</v>
      </c>
      <c r="AG16" s="22">
        <v>3</v>
      </c>
      <c r="AH16" s="25" t="str">
        <f>IF(COUNTA(Leverancespecifikationstabel_egenskaber[[#This Row],[Opstart af fase     ]:[Opstart af commissionning]])&gt;0, "●", "")</f>
        <v>●</v>
      </c>
      <c r="AI16" s="21">
        <v>3</v>
      </c>
      <c r="AJ16" s="23">
        <v>3</v>
      </c>
      <c r="AK16" s="22">
        <v>3</v>
      </c>
      <c r="AL16" s="25" t="str">
        <f>IF(COUNTA(Leverancespecifikationstabel_egenskaber[[#This Row],[Granskning     ]:[Overdragelse]])&gt;0, "●", "")</f>
        <v>●</v>
      </c>
      <c r="AM16" s="18"/>
      <c r="AN16" s="19" t="s">
        <v>5</v>
      </c>
      <c r="AO16" s="45" t="s">
        <v>5</v>
      </c>
      <c r="AP16" s="46" t="s">
        <v>5</v>
      </c>
      <c r="AQ16" s="58"/>
      <c r="AR16" s="20" t="s">
        <v>209</v>
      </c>
      <c r="AS16" s="18"/>
      <c r="AT16" s="57" t="s">
        <v>210</v>
      </c>
      <c r="AU16" s="44" t="s">
        <v>211</v>
      </c>
      <c r="AV16" s="50" t="s">
        <v>237</v>
      </c>
      <c r="AW16" s="49" t="s">
        <v>238</v>
      </c>
      <c r="AX16" s="49" t="str">
        <f>IF(Leverancespecifikationstabel_egenskaber[[#This Row],[Forekomst / Type]]="Forekomst", "Instance", "Type")</f>
        <v>Instance</v>
      </c>
      <c r="AY16" s="49" t="s">
        <v>403</v>
      </c>
      <c r="AZ16" s="49" t="s">
        <v>391</v>
      </c>
      <c r="BA16" s="48" t="s">
        <v>393</v>
      </c>
      <c r="BB16" s="43" t="str">
        <f>IF(Leverancespecifikationstabel_egenskaber[[#This Row],[Fagmodel]]&lt;&gt;"", "●", "")</f>
        <v>●</v>
      </c>
      <c r="BC16" s="54"/>
    </row>
    <row r="17" spans="1:55" x14ac:dyDescent="0.3">
      <c r="A17" s="57"/>
      <c r="B17" s="62" t="s">
        <v>453</v>
      </c>
      <c r="C17" s="30"/>
      <c r="D17" s="64" t="s">
        <v>52</v>
      </c>
      <c r="E17" s="24"/>
      <c r="F17" s="94" t="s">
        <v>53</v>
      </c>
      <c r="G17" s="63"/>
      <c r="H17" s="17"/>
      <c r="I17" s="21">
        <v>2</v>
      </c>
      <c r="J17" s="23">
        <v>2</v>
      </c>
      <c r="K17" s="22">
        <v>2</v>
      </c>
      <c r="L17" s="25" t="str">
        <f>IF(COUNTA(Leverancespecifikationstabel_egenskaber[[#This Row],[Opstart af fase]:[Granskning]])&gt;0, "●", "")</f>
        <v>●</v>
      </c>
      <c r="M17" s="21">
        <v>2</v>
      </c>
      <c r="N17" s="23">
        <v>3</v>
      </c>
      <c r="O17" s="22">
        <v>3</v>
      </c>
      <c r="P17" s="25" t="str">
        <f>IF(COUNTA(Leverancespecifikationstabel_egenskaber[[#This Row],[Opstart af fase ]:[Granskning ]])&gt;0, "●", "")</f>
        <v>●</v>
      </c>
      <c r="Q17" s="21">
        <v>3</v>
      </c>
      <c r="R17" s="23">
        <v>3</v>
      </c>
      <c r="S17" s="23">
        <v>3</v>
      </c>
      <c r="T17" s="22">
        <v>3</v>
      </c>
      <c r="U17" s="25" t="str">
        <f>IF(COUNTA(Leverancespecifikationstabel_egenskaber[[#This Row],[Opstart af fase  ]:[Myndighedsgodkendelse]])&gt;0, "●", "")</f>
        <v>●</v>
      </c>
      <c r="V17" s="21">
        <v>3</v>
      </c>
      <c r="W17" s="23">
        <v>3</v>
      </c>
      <c r="X17" s="23">
        <v>3</v>
      </c>
      <c r="Y17" s="22">
        <v>3</v>
      </c>
      <c r="Z17" s="25" t="str">
        <f>IF(COUNTA(Leverancespecifikationstabel_egenskaber[[#This Row],[Opstart af fase    ]:[Udbud]])&gt;0, "●", "")</f>
        <v>●</v>
      </c>
      <c r="AA17" s="21">
        <v>3</v>
      </c>
      <c r="AB17" s="23">
        <v>3</v>
      </c>
      <c r="AC17" s="22">
        <v>3</v>
      </c>
      <c r="AD17" s="25" t="str">
        <f>IF(COUNTA(Leverancespecifikationstabel_egenskaber[[#This Row],[Opstart af fase   ]:[… ]])&gt;0, "●", "")</f>
        <v>●</v>
      </c>
      <c r="AE17" s="21">
        <v>3</v>
      </c>
      <c r="AF17" s="23">
        <v>3</v>
      </c>
      <c r="AG17" s="22">
        <v>3</v>
      </c>
      <c r="AH17" s="25" t="str">
        <f>IF(COUNTA(Leverancespecifikationstabel_egenskaber[[#This Row],[Opstart af fase     ]:[Opstart af commissionning]])&gt;0, "●", "")</f>
        <v>●</v>
      </c>
      <c r="AI17" s="21">
        <v>3</v>
      </c>
      <c r="AJ17" s="23">
        <v>3</v>
      </c>
      <c r="AK17" s="22">
        <v>3</v>
      </c>
      <c r="AL17" s="25" t="str">
        <f>IF(COUNTA(Leverancespecifikationstabel_egenskaber[[#This Row],[Granskning     ]:[Overdragelse]])&gt;0, "●", "")</f>
        <v>●</v>
      </c>
      <c r="AM17" s="18"/>
      <c r="AN17" s="19" t="s">
        <v>5</v>
      </c>
      <c r="AO17" s="45" t="s">
        <v>5</v>
      </c>
      <c r="AP17" s="46" t="s">
        <v>5</v>
      </c>
      <c r="AQ17" s="58"/>
      <c r="AR17" s="20" t="s">
        <v>209</v>
      </c>
      <c r="AS17" s="18"/>
      <c r="AT17" s="57" t="s">
        <v>210</v>
      </c>
      <c r="AU17" s="44" t="s">
        <v>211</v>
      </c>
      <c r="AV17" s="50" t="s">
        <v>233</v>
      </c>
      <c r="AW17" s="49" t="s">
        <v>234</v>
      </c>
      <c r="AX17" s="49" t="str">
        <f>IF(Leverancespecifikationstabel_egenskaber[[#This Row],[Forekomst / Type]]="Forekomst", "Instance", "Type")</f>
        <v>Instance</v>
      </c>
      <c r="AY17" s="49" t="s">
        <v>405</v>
      </c>
      <c r="AZ17" s="49" t="s">
        <v>391</v>
      </c>
      <c r="BA17" s="48" t="s">
        <v>393</v>
      </c>
      <c r="BB17" s="43" t="str">
        <f>IF(Leverancespecifikationstabel_egenskaber[[#This Row],[Fagmodel]]&lt;&gt;"", "●", "")</f>
        <v>●</v>
      </c>
      <c r="BC17" s="54"/>
    </row>
    <row r="18" spans="1:55" x14ac:dyDescent="0.3">
      <c r="A18" s="57"/>
      <c r="B18" s="62" t="s">
        <v>453</v>
      </c>
      <c r="C18" s="30"/>
      <c r="D18" s="64" t="s">
        <v>58</v>
      </c>
      <c r="E18" s="24"/>
      <c r="F18" s="94"/>
      <c r="G18" s="63"/>
      <c r="H18" s="17"/>
      <c r="I18" s="21">
        <v>2</v>
      </c>
      <c r="J18" s="23">
        <v>2</v>
      </c>
      <c r="K18" s="22">
        <v>2</v>
      </c>
      <c r="L18" s="25" t="str">
        <f>IF(COUNTA(Leverancespecifikationstabel_egenskaber[[#This Row],[Opstart af fase]:[Granskning]])&gt;0, "●", "")</f>
        <v>●</v>
      </c>
      <c r="M18" s="21">
        <v>2</v>
      </c>
      <c r="N18" s="23">
        <v>3</v>
      </c>
      <c r="O18" s="22">
        <v>3</v>
      </c>
      <c r="P18" s="25" t="str">
        <f>IF(COUNTA(Leverancespecifikationstabel_egenskaber[[#This Row],[Opstart af fase ]:[Granskning ]])&gt;0, "●", "")</f>
        <v>●</v>
      </c>
      <c r="Q18" s="21">
        <v>3</v>
      </c>
      <c r="R18" s="23">
        <v>3</v>
      </c>
      <c r="S18" s="23">
        <v>3</v>
      </c>
      <c r="T18" s="22">
        <v>3</v>
      </c>
      <c r="U18" s="25" t="str">
        <f>IF(COUNTA(Leverancespecifikationstabel_egenskaber[[#This Row],[Opstart af fase  ]:[Myndighedsgodkendelse]])&gt;0, "●", "")</f>
        <v>●</v>
      </c>
      <c r="V18" s="21">
        <v>3</v>
      </c>
      <c r="W18" s="23">
        <v>3</v>
      </c>
      <c r="X18" s="23">
        <v>3</v>
      </c>
      <c r="Y18" s="22">
        <v>3</v>
      </c>
      <c r="Z18" s="25" t="str">
        <f>IF(COUNTA(Leverancespecifikationstabel_egenskaber[[#This Row],[Opstart af fase    ]:[Udbud]])&gt;0, "●", "")</f>
        <v>●</v>
      </c>
      <c r="AA18" s="21">
        <v>3</v>
      </c>
      <c r="AB18" s="23">
        <v>3</v>
      </c>
      <c r="AC18" s="22">
        <v>3</v>
      </c>
      <c r="AD18" s="25" t="str">
        <f>IF(COUNTA(Leverancespecifikationstabel_egenskaber[[#This Row],[Opstart af fase   ]:[… ]])&gt;0, "●", "")</f>
        <v>●</v>
      </c>
      <c r="AE18" s="21">
        <v>3</v>
      </c>
      <c r="AF18" s="23">
        <v>3</v>
      </c>
      <c r="AG18" s="22">
        <v>3</v>
      </c>
      <c r="AH18" s="25" t="str">
        <f>IF(COUNTA(Leverancespecifikationstabel_egenskaber[[#This Row],[Opstart af fase     ]:[Opstart af commissionning]])&gt;0, "●", "")</f>
        <v>●</v>
      </c>
      <c r="AI18" s="21">
        <v>3</v>
      </c>
      <c r="AJ18" s="23">
        <v>3</v>
      </c>
      <c r="AK18" s="22">
        <v>3</v>
      </c>
      <c r="AL18" s="25" t="str">
        <f>IF(COUNTA(Leverancespecifikationstabel_egenskaber[[#This Row],[Granskning     ]:[Overdragelse]])&gt;0, "●", "")</f>
        <v>●</v>
      </c>
      <c r="AM18" s="18"/>
      <c r="AN18" s="19" t="s">
        <v>5</v>
      </c>
      <c r="AO18" s="45" t="s">
        <v>5</v>
      </c>
      <c r="AP18" s="46" t="s">
        <v>5</v>
      </c>
      <c r="AQ18" s="58"/>
      <c r="AR18" s="20" t="s">
        <v>209</v>
      </c>
      <c r="AS18" s="18"/>
      <c r="AT18" s="57" t="s">
        <v>210</v>
      </c>
      <c r="AU18" s="44" t="s">
        <v>211</v>
      </c>
      <c r="AV18" s="50" t="s">
        <v>239</v>
      </c>
      <c r="AW18" s="49" t="s">
        <v>240</v>
      </c>
      <c r="AX18" s="49" t="str">
        <f>IF(Leverancespecifikationstabel_egenskaber[[#This Row],[Forekomst / Type]]="Forekomst", "Instance", "Type")</f>
        <v>Instance</v>
      </c>
      <c r="AY18" s="49" t="s">
        <v>403</v>
      </c>
      <c r="AZ18" s="49" t="s">
        <v>391</v>
      </c>
      <c r="BA18" s="48" t="s">
        <v>393</v>
      </c>
      <c r="BB18" s="43" t="str">
        <f>IF(Leverancespecifikationstabel_egenskaber[[#This Row],[Fagmodel]]&lt;&gt;"", "●", "")</f>
        <v>●</v>
      </c>
      <c r="BC18" s="54"/>
    </row>
    <row r="19" spans="1:55" x14ac:dyDescent="0.3">
      <c r="A19" s="57"/>
      <c r="B19" s="62" t="s">
        <v>453</v>
      </c>
      <c r="C19" s="30"/>
      <c r="D19" s="64" t="s">
        <v>59</v>
      </c>
      <c r="E19" s="24"/>
      <c r="F19" s="94"/>
      <c r="G19" s="63"/>
      <c r="H19" s="17"/>
      <c r="I19" s="21">
        <v>2</v>
      </c>
      <c r="J19" s="23">
        <v>2</v>
      </c>
      <c r="K19" s="22">
        <v>2</v>
      </c>
      <c r="L19" s="25" t="str">
        <f>IF(COUNTA(Leverancespecifikationstabel_egenskaber[[#This Row],[Opstart af fase]:[Granskning]])&gt;0, "●", "")</f>
        <v>●</v>
      </c>
      <c r="M19" s="21">
        <v>2</v>
      </c>
      <c r="N19" s="23">
        <v>3</v>
      </c>
      <c r="O19" s="22">
        <v>3</v>
      </c>
      <c r="P19" s="25" t="str">
        <f>IF(COUNTA(Leverancespecifikationstabel_egenskaber[[#This Row],[Opstart af fase ]:[Granskning ]])&gt;0, "●", "")</f>
        <v>●</v>
      </c>
      <c r="Q19" s="21">
        <v>3</v>
      </c>
      <c r="R19" s="23">
        <v>3</v>
      </c>
      <c r="S19" s="23">
        <v>3</v>
      </c>
      <c r="T19" s="22">
        <v>3</v>
      </c>
      <c r="U19" s="25" t="str">
        <f>IF(COUNTA(Leverancespecifikationstabel_egenskaber[[#This Row],[Opstart af fase  ]:[Myndighedsgodkendelse]])&gt;0, "●", "")</f>
        <v>●</v>
      </c>
      <c r="V19" s="21">
        <v>3</v>
      </c>
      <c r="W19" s="23">
        <v>3</v>
      </c>
      <c r="X19" s="23">
        <v>3</v>
      </c>
      <c r="Y19" s="22">
        <v>3</v>
      </c>
      <c r="Z19" s="25" t="str">
        <f>IF(COUNTA(Leverancespecifikationstabel_egenskaber[[#This Row],[Opstart af fase    ]:[Udbud]])&gt;0, "●", "")</f>
        <v>●</v>
      </c>
      <c r="AA19" s="21">
        <v>3</v>
      </c>
      <c r="AB19" s="23">
        <v>3</v>
      </c>
      <c r="AC19" s="22">
        <v>3</v>
      </c>
      <c r="AD19" s="25" t="str">
        <f>IF(COUNTA(Leverancespecifikationstabel_egenskaber[[#This Row],[Opstart af fase   ]:[… ]])&gt;0, "●", "")</f>
        <v>●</v>
      </c>
      <c r="AE19" s="21">
        <v>3</v>
      </c>
      <c r="AF19" s="23">
        <v>3</v>
      </c>
      <c r="AG19" s="22">
        <v>3</v>
      </c>
      <c r="AH19" s="25" t="str">
        <f>IF(COUNTA(Leverancespecifikationstabel_egenskaber[[#This Row],[Opstart af fase     ]:[Opstart af commissionning]])&gt;0, "●", "")</f>
        <v>●</v>
      </c>
      <c r="AI19" s="21">
        <v>3</v>
      </c>
      <c r="AJ19" s="23">
        <v>3</v>
      </c>
      <c r="AK19" s="22">
        <v>3</v>
      </c>
      <c r="AL19" s="25" t="str">
        <f>IF(COUNTA(Leverancespecifikationstabel_egenskaber[[#This Row],[Granskning     ]:[Overdragelse]])&gt;0, "●", "")</f>
        <v>●</v>
      </c>
      <c r="AM19" s="18"/>
      <c r="AN19" s="19" t="s">
        <v>5</v>
      </c>
      <c r="AO19" s="45" t="s">
        <v>5</v>
      </c>
      <c r="AP19" s="46" t="s">
        <v>5</v>
      </c>
      <c r="AQ19" s="58"/>
      <c r="AR19" s="20" t="s">
        <v>209</v>
      </c>
      <c r="AS19" s="18"/>
      <c r="AT19" s="57" t="s">
        <v>210</v>
      </c>
      <c r="AU19" s="44" t="s">
        <v>211</v>
      </c>
      <c r="AV19" s="50" t="s">
        <v>456</v>
      </c>
      <c r="AW19" s="49" t="s">
        <v>242</v>
      </c>
      <c r="AX19" s="49" t="str">
        <f>IF(Leverancespecifikationstabel_egenskaber[[#This Row],[Forekomst / Type]]="Forekomst", "Instance", "Type")</f>
        <v>Instance</v>
      </c>
      <c r="AY19" s="49" t="s">
        <v>403</v>
      </c>
      <c r="AZ19" s="49" t="s">
        <v>391</v>
      </c>
      <c r="BA19" s="48" t="s">
        <v>393</v>
      </c>
      <c r="BB19" s="43" t="str">
        <f>IF(Leverancespecifikationstabel_egenskaber[[#This Row],[Fagmodel]]&lt;&gt;"", "●", "")</f>
        <v>●</v>
      </c>
      <c r="BC19" s="54"/>
    </row>
    <row r="20" spans="1:55" ht="38.25" x14ac:dyDescent="0.3">
      <c r="A20" s="57"/>
      <c r="B20" s="62" t="s">
        <v>453</v>
      </c>
      <c r="C20" s="30"/>
      <c r="D20" s="64" t="s">
        <v>78</v>
      </c>
      <c r="E20" s="24" t="s">
        <v>79</v>
      </c>
      <c r="F20" s="94" t="s">
        <v>80</v>
      </c>
      <c r="G20" s="63"/>
      <c r="H20" s="17"/>
      <c r="I20" s="21"/>
      <c r="J20" s="23">
        <v>2</v>
      </c>
      <c r="K20" s="22">
        <v>2</v>
      </c>
      <c r="L20" s="25" t="str">
        <f>IF(COUNTA(Leverancespecifikationstabel_egenskaber[[#This Row],[Opstart af fase]:[Granskning]])&gt;0, "●", "")</f>
        <v>●</v>
      </c>
      <c r="M20" s="21">
        <v>2</v>
      </c>
      <c r="N20" s="23">
        <v>2</v>
      </c>
      <c r="O20" s="22">
        <v>3</v>
      </c>
      <c r="P20" s="25" t="str">
        <f>IF(COUNTA(Leverancespecifikationstabel_egenskaber[[#This Row],[Opstart af fase ]:[Granskning ]])&gt;0, "●", "")</f>
        <v>●</v>
      </c>
      <c r="Q20" s="21">
        <v>3</v>
      </c>
      <c r="R20" s="23">
        <v>3</v>
      </c>
      <c r="S20" s="23">
        <v>3</v>
      </c>
      <c r="T20" s="22">
        <v>3</v>
      </c>
      <c r="U20" s="25" t="str">
        <f>IF(COUNTA(Leverancespecifikationstabel_egenskaber[[#This Row],[Opstart af fase  ]:[Myndighedsgodkendelse]])&gt;0, "●", "")</f>
        <v>●</v>
      </c>
      <c r="V20" s="21">
        <v>3</v>
      </c>
      <c r="W20" s="23">
        <v>3</v>
      </c>
      <c r="X20" s="23">
        <v>3</v>
      </c>
      <c r="Y20" s="22">
        <v>3</v>
      </c>
      <c r="Z20" s="25" t="str">
        <f>IF(COUNTA(Leverancespecifikationstabel_egenskaber[[#This Row],[Opstart af fase    ]:[Udbud]])&gt;0, "●", "")</f>
        <v>●</v>
      </c>
      <c r="AA20" s="21">
        <v>3</v>
      </c>
      <c r="AB20" s="23">
        <v>3</v>
      </c>
      <c r="AC20" s="22">
        <v>3</v>
      </c>
      <c r="AD20" s="25" t="str">
        <f>IF(COUNTA(Leverancespecifikationstabel_egenskaber[[#This Row],[Opstart af fase   ]:[… ]])&gt;0, "●", "")</f>
        <v>●</v>
      </c>
      <c r="AE20" s="21">
        <v>3</v>
      </c>
      <c r="AF20" s="23">
        <v>3</v>
      </c>
      <c r="AG20" s="22">
        <v>3</v>
      </c>
      <c r="AH20" s="25" t="str">
        <f>IF(COUNTA(Leverancespecifikationstabel_egenskaber[[#This Row],[Opstart af fase     ]:[Opstart af commissionning]])&gt;0, "●", "")</f>
        <v>●</v>
      </c>
      <c r="AI20" s="21">
        <v>3</v>
      </c>
      <c r="AJ20" s="23">
        <v>3</v>
      </c>
      <c r="AK20" s="22">
        <v>3</v>
      </c>
      <c r="AL20" s="25" t="str">
        <f>IF(COUNTA(Leverancespecifikationstabel_egenskaber[[#This Row],[Granskning     ]:[Overdragelse]])&gt;0, "●", "")</f>
        <v>●</v>
      </c>
      <c r="AM20" s="18"/>
      <c r="AN20" s="19" t="s">
        <v>5</v>
      </c>
      <c r="AO20" s="45" t="s">
        <v>5</v>
      </c>
      <c r="AP20" s="46"/>
      <c r="AQ20" s="58"/>
      <c r="AR20" s="20" t="s">
        <v>209</v>
      </c>
      <c r="AS20" s="18"/>
      <c r="AT20" s="57" t="s">
        <v>210</v>
      </c>
      <c r="AU20" s="44" t="s">
        <v>214</v>
      </c>
      <c r="AV20" s="50" t="s">
        <v>271</v>
      </c>
      <c r="AW20" s="49" t="s">
        <v>272</v>
      </c>
      <c r="AX20" s="49" t="str">
        <f>IF(Leverancespecifikationstabel_egenskaber[[#This Row],[Forekomst / Type]]="Forekomst", "Instance", "Type")</f>
        <v>Instance</v>
      </c>
      <c r="AY20" s="49" t="s">
        <v>400</v>
      </c>
      <c r="AZ20" s="49" t="s">
        <v>391</v>
      </c>
      <c r="BA20" s="48" t="s">
        <v>395</v>
      </c>
      <c r="BB20" s="43" t="str">
        <f>IF(Leverancespecifikationstabel_egenskaber[[#This Row],[Fagmodel]]&lt;&gt;"", "●", "")</f>
        <v>●</v>
      </c>
      <c r="BC20" s="54"/>
    </row>
    <row r="21" spans="1:55" x14ac:dyDescent="0.3">
      <c r="A21" s="57"/>
      <c r="B21" s="62" t="s">
        <v>453</v>
      </c>
      <c r="C21" s="30"/>
      <c r="D21" s="64" t="s">
        <v>60</v>
      </c>
      <c r="E21" s="24" t="s">
        <v>450</v>
      </c>
      <c r="F21" s="94" t="s">
        <v>463</v>
      </c>
      <c r="G21" s="63"/>
      <c r="H21" s="17"/>
      <c r="I21" s="21"/>
      <c r="J21" s="23">
        <v>2</v>
      </c>
      <c r="K21" s="22">
        <v>2</v>
      </c>
      <c r="L21" s="25" t="str">
        <f>IF(COUNTA(Leverancespecifikationstabel_egenskaber[[#This Row],[Opstart af fase]:[Granskning]])&gt;0, "●", "")</f>
        <v>●</v>
      </c>
      <c r="M21" s="21">
        <v>2</v>
      </c>
      <c r="N21" s="23">
        <v>2</v>
      </c>
      <c r="O21" s="22">
        <v>3</v>
      </c>
      <c r="P21" s="25" t="str">
        <f>IF(COUNTA(Leverancespecifikationstabel_egenskaber[[#This Row],[Opstart af fase ]:[Granskning ]])&gt;0, "●", "")</f>
        <v>●</v>
      </c>
      <c r="Q21" s="21">
        <v>3</v>
      </c>
      <c r="R21" s="23">
        <v>3</v>
      </c>
      <c r="S21" s="23">
        <v>3</v>
      </c>
      <c r="T21" s="22">
        <v>3</v>
      </c>
      <c r="U21" s="25" t="str">
        <f>IF(COUNTA(Leverancespecifikationstabel_egenskaber[[#This Row],[Opstart af fase  ]:[Myndighedsgodkendelse]])&gt;0, "●", "")</f>
        <v>●</v>
      </c>
      <c r="V21" s="21">
        <v>3</v>
      </c>
      <c r="W21" s="23">
        <v>3</v>
      </c>
      <c r="X21" s="23">
        <v>3</v>
      </c>
      <c r="Y21" s="22">
        <v>3</v>
      </c>
      <c r="Z21" s="25" t="str">
        <f>IF(COUNTA(Leverancespecifikationstabel_egenskaber[[#This Row],[Opstart af fase    ]:[Udbud]])&gt;0, "●", "")</f>
        <v>●</v>
      </c>
      <c r="AA21" s="21">
        <v>3</v>
      </c>
      <c r="AB21" s="23">
        <v>3</v>
      </c>
      <c r="AC21" s="22">
        <v>3</v>
      </c>
      <c r="AD21" s="25" t="str">
        <f>IF(COUNTA(Leverancespecifikationstabel_egenskaber[[#This Row],[Opstart af fase   ]:[… ]])&gt;0, "●", "")</f>
        <v>●</v>
      </c>
      <c r="AE21" s="21">
        <v>3</v>
      </c>
      <c r="AF21" s="23">
        <v>3</v>
      </c>
      <c r="AG21" s="22">
        <v>3</v>
      </c>
      <c r="AH21" s="25" t="str">
        <f>IF(COUNTA(Leverancespecifikationstabel_egenskaber[[#This Row],[Opstart af fase     ]:[Opstart af commissionning]])&gt;0, "●", "")</f>
        <v>●</v>
      </c>
      <c r="AI21" s="21">
        <v>3</v>
      </c>
      <c r="AJ21" s="23">
        <v>3</v>
      </c>
      <c r="AK21" s="22">
        <v>3</v>
      </c>
      <c r="AL21" s="25" t="str">
        <f>IF(COUNTA(Leverancespecifikationstabel_egenskaber[[#This Row],[Granskning     ]:[Overdragelse]])&gt;0, "●", "")</f>
        <v>●</v>
      </c>
      <c r="AM21" s="18"/>
      <c r="AN21" s="19" t="s">
        <v>5</v>
      </c>
      <c r="AO21" s="45" t="s">
        <v>5</v>
      </c>
      <c r="AP21" s="46" t="s">
        <v>5</v>
      </c>
      <c r="AQ21" s="58"/>
      <c r="AR21" s="20" t="s">
        <v>209</v>
      </c>
      <c r="AS21" s="18"/>
      <c r="AT21" s="57" t="s">
        <v>210</v>
      </c>
      <c r="AU21" s="44" t="s">
        <v>211</v>
      </c>
      <c r="AV21" s="50" t="s">
        <v>243</v>
      </c>
      <c r="AW21" s="49" t="s">
        <v>244</v>
      </c>
      <c r="AX21" s="49" t="str">
        <f>IF(Leverancespecifikationstabel_egenskaber[[#This Row],[Forekomst / Type]]="Forekomst", "Instance", "Type")</f>
        <v>Instance</v>
      </c>
      <c r="AY21" s="49" t="s">
        <v>405</v>
      </c>
      <c r="AZ21" s="49" t="s">
        <v>391</v>
      </c>
      <c r="BA21" s="48" t="s">
        <v>393</v>
      </c>
      <c r="BB21" s="43" t="str">
        <f>IF(Leverancespecifikationstabel_egenskaber[[#This Row],[Fagmodel]]&lt;&gt;"", "●", "")</f>
        <v>●</v>
      </c>
      <c r="BC21" s="54"/>
    </row>
    <row r="22" spans="1:55" x14ac:dyDescent="0.3">
      <c r="A22" s="57"/>
      <c r="B22" s="62" t="s">
        <v>453</v>
      </c>
      <c r="C22" s="30"/>
      <c r="D22" s="64" t="s">
        <v>60</v>
      </c>
      <c r="E22" s="24" t="s">
        <v>450</v>
      </c>
      <c r="F22" s="94" t="s">
        <v>462</v>
      </c>
      <c r="G22" s="63"/>
      <c r="H22" s="17"/>
      <c r="I22" s="21"/>
      <c r="J22" s="23">
        <v>2</v>
      </c>
      <c r="K22" s="22">
        <v>2</v>
      </c>
      <c r="L22" s="25" t="str">
        <f>IF(COUNTA(Leverancespecifikationstabel_egenskaber[[#This Row],[Opstart af fase]:[Granskning]])&gt;0, "●", "")</f>
        <v>●</v>
      </c>
      <c r="M22" s="21">
        <v>2</v>
      </c>
      <c r="N22" s="23">
        <v>2</v>
      </c>
      <c r="O22" s="22">
        <v>3</v>
      </c>
      <c r="P22" s="25" t="str">
        <f>IF(COUNTA(Leverancespecifikationstabel_egenskaber[[#This Row],[Opstart af fase ]:[Granskning ]])&gt;0, "●", "")</f>
        <v>●</v>
      </c>
      <c r="Q22" s="21">
        <v>3</v>
      </c>
      <c r="R22" s="23">
        <v>3</v>
      </c>
      <c r="S22" s="23">
        <v>3</v>
      </c>
      <c r="T22" s="22">
        <v>3</v>
      </c>
      <c r="U22" s="25" t="str">
        <f>IF(COUNTA(Leverancespecifikationstabel_egenskaber[[#This Row],[Opstart af fase  ]:[Myndighedsgodkendelse]])&gt;0, "●", "")</f>
        <v>●</v>
      </c>
      <c r="V22" s="21">
        <v>3</v>
      </c>
      <c r="W22" s="23">
        <v>3</v>
      </c>
      <c r="X22" s="23">
        <v>3</v>
      </c>
      <c r="Y22" s="22">
        <v>3</v>
      </c>
      <c r="Z22" s="25" t="str">
        <f>IF(COUNTA(Leverancespecifikationstabel_egenskaber[[#This Row],[Opstart af fase    ]:[Udbud]])&gt;0, "●", "")</f>
        <v>●</v>
      </c>
      <c r="AA22" s="21">
        <v>3</v>
      </c>
      <c r="AB22" s="23">
        <v>3</v>
      </c>
      <c r="AC22" s="22">
        <v>3</v>
      </c>
      <c r="AD22" s="25" t="str">
        <f>IF(COUNTA(Leverancespecifikationstabel_egenskaber[[#This Row],[Opstart af fase   ]:[… ]])&gt;0, "●", "")</f>
        <v>●</v>
      </c>
      <c r="AE22" s="21">
        <v>3</v>
      </c>
      <c r="AF22" s="23">
        <v>3</v>
      </c>
      <c r="AG22" s="22">
        <v>3</v>
      </c>
      <c r="AH22" s="25" t="str">
        <f>IF(COUNTA(Leverancespecifikationstabel_egenskaber[[#This Row],[Opstart af fase     ]:[Opstart af commissionning]])&gt;0, "●", "")</f>
        <v>●</v>
      </c>
      <c r="AI22" s="21">
        <v>3</v>
      </c>
      <c r="AJ22" s="23">
        <v>3</v>
      </c>
      <c r="AK22" s="22">
        <v>3</v>
      </c>
      <c r="AL22" s="25" t="str">
        <f>IF(COUNTA(Leverancespecifikationstabel_egenskaber[[#This Row],[Granskning     ]:[Overdragelse]])&gt;0, "●", "")</f>
        <v>●</v>
      </c>
      <c r="AM22" s="18"/>
      <c r="AN22" s="19" t="s">
        <v>5</v>
      </c>
      <c r="AO22" s="45" t="s">
        <v>5</v>
      </c>
      <c r="AP22" s="46"/>
      <c r="AQ22" s="58" t="s">
        <v>5</v>
      </c>
      <c r="AR22" s="20" t="s">
        <v>209</v>
      </c>
      <c r="AS22" s="18"/>
      <c r="AT22" s="57" t="s">
        <v>213</v>
      </c>
      <c r="AU22" s="44" t="s">
        <v>211</v>
      </c>
      <c r="AV22" s="50" t="s">
        <v>261</v>
      </c>
      <c r="AW22" s="49" t="s">
        <v>262</v>
      </c>
      <c r="AX22" s="49" t="str">
        <f>IF(Leverancespecifikationstabel_egenskaber[[#This Row],[Forekomst / Type]]="Forekomst", "Instance", "Type")</f>
        <v>Type</v>
      </c>
      <c r="AY22" s="49" t="s">
        <v>405</v>
      </c>
      <c r="AZ22" s="49" t="s">
        <v>391</v>
      </c>
      <c r="BA22" s="48" t="s">
        <v>393</v>
      </c>
      <c r="BB22" s="43" t="str">
        <f>IF(Leverancespecifikationstabel_egenskaber[[#This Row],[Fagmodel]]&lt;&gt;"", "●", "")</f>
        <v>●</v>
      </c>
      <c r="BC22" s="54"/>
    </row>
    <row r="23" spans="1:55" x14ac:dyDescent="0.3">
      <c r="A23" s="57"/>
      <c r="B23" s="62" t="s">
        <v>453</v>
      </c>
      <c r="C23" s="30"/>
      <c r="D23" s="64" t="s">
        <v>61</v>
      </c>
      <c r="E23" s="24" t="s">
        <v>450</v>
      </c>
      <c r="F23" s="94" t="s">
        <v>62</v>
      </c>
      <c r="G23" s="63"/>
      <c r="H23" s="17"/>
      <c r="I23" s="21"/>
      <c r="J23" s="23">
        <v>2</v>
      </c>
      <c r="K23" s="22">
        <v>2</v>
      </c>
      <c r="L23" s="25" t="str">
        <f>IF(COUNTA(Leverancespecifikationstabel_egenskaber[[#This Row],[Opstart af fase]:[Granskning]])&gt;0, "●", "")</f>
        <v>●</v>
      </c>
      <c r="M23" s="21">
        <v>2</v>
      </c>
      <c r="N23" s="23">
        <v>2</v>
      </c>
      <c r="O23" s="22">
        <v>3</v>
      </c>
      <c r="P23" s="25" t="str">
        <f>IF(COUNTA(Leverancespecifikationstabel_egenskaber[[#This Row],[Opstart af fase ]:[Granskning ]])&gt;0, "●", "")</f>
        <v>●</v>
      </c>
      <c r="Q23" s="21">
        <v>3</v>
      </c>
      <c r="R23" s="23">
        <v>3</v>
      </c>
      <c r="S23" s="23">
        <v>3</v>
      </c>
      <c r="T23" s="22">
        <v>3</v>
      </c>
      <c r="U23" s="25" t="str">
        <f>IF(COUNTA(Leverancespecifikationstabel_egenskaber[[#This Row],[Opstart af fase  ]:[Myndighedsgodkendelse]])&gt;0, "●", "")</f>
        <v>●</v>
      </c>
      <c r="V23" s="21">
        <v>3</v>
      </c>
      <c r="W23" s="23">
        <v>3</v>
      </c>
      <c r="X23" s="23">
        <v>3</v>
      </c>
      <c r="Y23" s="22">
        <v>3</v>
      </c>
      <c r="Z23" s="25" t="str">
        <f>IF(COUNTA(Leverancespecifikationstabel_egenskaber[[#This Row],[Opstart af fase    ]:[Udbud]])&gt;0, "●", "")</f>
        <v>●</v>
      </c>
      <c r="AA23" s="21">
        <v>3</v>
      </c>
      <c r="AB23" s="23">
        <v>3</v>
      </c>
      <c r="AC23" s="22">
        <v>3</v>
      </c>
      <c r="AD23" s="25" t="str">
        <f>IF(COUNTA(Leverancespecifikationstabel_egenskaber[[#This Row],[Opstart af fase   ]:[… ]])&gt;0, "●", "")</f>
        <v>●</v>
      </c>
      <c r="AE23" s="21">
        <v>3</v>
      </c>
      <c r="AF23" s="23">
        <v>3</v>
      </c>
      <c r="AG23" s="22">
        <v>3</v>
      </c>
      <c r="AH23" s="25" t="str">
        <f>IF(COUNTA(Leverancespecifikationstabel_egenskaber[[#This Row],[Opstart af fase     ]:[Opstart af commissionning]])&gt;0, "●", "")</f>
        <v>●</v>
      </c>
      <c r="AI23" s="21">
        <v>3</v>
      </c>
      <c r="AJ23" s="23">
        <v>3</v>
      </c>
      <c r="AK23" s="22">
        <v>3</v>
      </c>
      <c r="AL23" s="25" t="str">
        <f>IF(COUNTA(Leverancespecifikationstabel_egenskaber[[#This Row],[Granskning     ]:[Overdragelse]])&gt;0, "●", "")</f>
        <v>●</v>
      </c>
      <c r="AM23" s="18"/>
      <c r="AN23" s="19" t="s">
        <v>5</v>
      </c>
      <c r="AO23" s="45" t="s">
        <v>5</v>
      </c>
      <c r="AP23" s="46"/>
      <c r="AQ23" s="58"/>
      <c r="AR23" s="20" t="s">
        <v>209</v>
      </c>
      <c r="AS23" s="18"/>
      <c r="AT23" s="57" t="s">
        <v>210</v>
      </c>
      <c r="AU23" s="44" t="s">
        <v>211</v>
      </c>
      <c r="AV23" s="50" t="s">
        <v>245</v>
      </c>
      <c r="AW23" s="49" t="s">
        <v>246</v>
      </c>
      <c r="AX23" s="49" t="str">
        <f>IF(Leverancespecifikationstabel_egenskaber[[#This Row],[Forekomst / Type]]="Forekomst", "Instance", "Type")</f>
        <v>Instance</v>
      </c>
      <c r="AY23" s="49" t="s">
        <v>405</v>
      </c>
      <c r="AZ23" s="49" t="s">
        <v>391</v>
      </c>
      <c r="BA23" s="48" t="s">
        <v>393</v>
      </c>
      <c r="BB23" s="43" t="str">
        <f>IF(Leverancespecifikationstabel_egenskaber[[#This Row],[Fagmodel]]&lt;&gt;"", "●", "")</f>
        <v>●</v>
      </c>
      <c r="BC23" s="54"/>
    </row>
    <row r="24" spans="1:55" x14ac:dyDescent="0.3">
      <c r="A24" s="57"/>
      <c r="B24" s="62" t="s">
        <v>453</v>
      </c>
      <c r="C24" s="30"/>
      <c r="D24" s="64" t="s">
        <v>63</v>
      </c>
      <c r="E24" s="24" t="s">
        <v>450</v>
      </c>
      <c r="F24" s="94" t="s">
        <v>64</v>
      </c>
      <c r="G24" s="63"/>
      <c r="H24" s="17"/>
      <c r="I24" s="21"/>
      <c r="J24" s="23">
        <v>2</v>
      </c>
      <c r="K24" s="22">
        <v>2</v>
      </c>
      <c r="L24" s="25" t="str">
        <f>IF(COUNTA(Leverancespecifikationstabel_egenskaber[[#This Row],[Opstart af fase]:[Granskning]])&gt;0, "●", "")</f>
        <v>●</v>
      </c>
      <c r="M24" s="21">
        <v>2</v>
      </c>
      <c r="N24" s="23">
        <v>2</v>
      </c>
      <c r="O24" s="22">
        <v>3</v>
      </c>
      <c r="P24" s="25" t="str">
        <f>IF(COUNTA(Leverancespecifikationstabel_egenskaber[[#This Row],[Opstart af fase ]:[Granskning ]])&gt;0, "●", "")</f>
        <v>●</v>
      </c>
      <c r="Q24" s="21">
        <v>3</v>
      </c>
      <c r="R24" s="23">
        <v>3</v>
      </c>
      <c r="S24" s="23">
        <v>3</v>
      </c>
      <c r="T24" s="22">
        <v>3</v>
      </c>
      <c r="U24" s="25" t="str">
        <f>IF(COUNTA(Leverancespecifikationstabel_egenskaber[[#This Row],[Opstart af fase  ]:[Myndighedsgodkendelse]])&gt;0, "●", "")</f>
        <v>●</v>
      </c>
      <c r="V24" s="21">
        <v>3</v>
      </c>
      <c r="W24" s="23">
        <v>3</v>
      </c>
      <c r="X24" s="23">
        <v>3</v>
      </c>
      <c r="Y24" s="22">
        <v>3</v>
      </c>
      <c r="Z24" s="25" t="str">
        <f>IF(COUNTA(Leverancespecifikationstabel_egenskaber[[#This Row],[Opstart af fase    ]:[Udbud]])&gt;0, "●", "")</f>
        <v>●</v>
      </c>
      <c r="AA24" s="21">
        <v>3</v>
      </c>
      <c r="AB24" s="23">
        <v>3</v>
      </c>
      <c r="AC24" s="22">
        <v>3</v>
      </c>
      <c r="AD24" s="25" t="str">
        <f>IF(COUNTA(Leverancespecifikationstabel_egenskaber[[#This Row],[Opstart af fase   ]:[… ]])&gt;0, "●", "")</f>
        <v>●</v>
      </c>
      <c r="AE24" s="21">
        <v>3</v>
      </c>
      <c r="AF24" s="23">
        <v>3</v>
      </c>
      <c r="AG24" s="22">
        <v>3</v>
      </c>
      <c r="AH24" s="25" t="str">
        <f>IF(COUNTA(Leverancespecifikationstabel_egenskaber[[#This Row],[Opstart af fase     ]:[Opstart af commissionning]])&gt;0, "●", "")</f>
        <v>●</v>
      </c>
      <c r="AI24" s="21">
        <v>3</v>
      </c>
      <c r="AJ24" s="23">
        <v>3</v>
      </c>
      <c r="AK24" s="22">
        <v>3</v>
      </c>
      <c r="AL24" s="25" t="str">
        <f>IF(COUNTA(Leverancespecifikationstabel_egenskaber[[#This Row],[Granskning     ]:[Overdragelse]])&gt;0, "●", "")</f>
        <v>●</v>
      </c>
      <c r="AM24" s="18"/>
      <c r="AN24" s="19" t="s">
        <v>5</v>
      </c>
      <c r="AO24" s="45" t="s">
        <v>5</v>
      </c>
      <c r="AP24" s="46"/>
      <c r="AQ24" s="58"/>
      <c r="AR24" s="20" t="s">
        <v>209</v>
      </c>
      <c r="AS24" s="18"/>
      <c r="AT24" s="57" t="s">
        <v>210</v>
      </c>
      <c r="AU24" s="44" t="s">
        <v>211</v>
      </c>
      <c r="AV24" s="50" t="s">
        <v>247</v>
      </c>
      <c r="AW24" s="49" t="s">
        <v>248</v>
      </c>
      <c r="AX24" s="49" t="str">
        <f>IF(Leverancespecifikationstabel_egenskaber[[#This Row],[Forekomst / Type]]="Forekomst", "Instance", "Type")</f>
        <v>Instance</v>
      </c>
      <c r="AY24" s="49" t="s">
        <v>405</v>
      </c>
      <c r="AZ24" s="49" t="s">
        <v>391</v>
      </c>
      <c r="BA24" s="48" t="s">
        <v>393</v>
      </c>
      <c r="BB24" s="43" t="str">
        <f>IF(Leverancespecifikationstabel_egenskaber[[#This Row],[Fagmodel]]&lt;&gt;"", "●", "")</f>
        <v>●</v>
      </c>
      <c r="BC24" s="54"/>
    </row>
    <row r="25" spans="1:55" x14ac:dyDescent="0.3">
      <c r="A25" s="57"/>
      <c r="B25" s="62" t="s">
        <v>453</v>
      </c>
      <c r="C25" s="30"/>
      <c r="D25" s="64" t="s">
        <v>65</v>
      </c>
      <c r="E25" s="24" t="s">
        <v>450</v>
      </c>
      <c r="F25" s="94" t="s">
        <v>464</v>
      </c>
      <c r="G25" s="63"/>
      <c r="H25" s="17"/>
      <c r="I25" s="21"/>
      <c r="J25" s="23">
        <v>2</v>
      </c>
      <c r="K25" s="22">
        <v>2</v>
      </c>
      <c r="L25" s="25" t="str">
        <f>IF(COUNTA(Leverancespecifikationstabel_egenskaber[[#This Row],[Opstart af fase]:[Granskning]])&gt;0, "●", "")</f>
        <v>●</v>
      </c>
      <c r="M25" s="21">
        <v>2</v>
      </c>
      <c r="N25" s="23">
        <v>2</v>
      </c>
      <c r="O25" s="22">
        <v>3</v>
      </c>
      <c r="P25" s="25" t="str">
        <f>IF(COUNTA(Leverancespecifikationstabel_egenskaber[[#This Row],[Opstart af fase ]:[Granskning ]])&gt;0, "●", "")</f>
        <v>●</v>
      </c>
      <c r="Q25" s="21">
        <v>3</v>
      </c>
      <c r="R25" s="23">
        <v>3</v>
      </c>
      <c r="S25" s="23">
        <v>3</v>
      </c>
      <c r="T25" s="22">
        <v>3</v>
      </c>
      <c r="U25" s="25" t="str">
        <f>IF(COUNTA(Leverancespecifikationstabel_egenskaber[[#This Row],[Opstart af fase  ]:[Myndighedsgodkendelse]])&gt;0, "●", "")</f>
        <v>●</v>
      </c>
      <c r="V25" s="21">
        <v>3</v>
      </c>
      <c r="W25" s="23">
        <v>3</v>
      </c>
      <c r="X25" s="23">
        <v>3</v>
      </c>
      <c r="Y25" s="22">
        <v>3</v>
      </c>
      <c r="Z25" s="25" t="str">
        <f>IF(COUNTA(Leverancespecifikationstabel_egenskaber[[#This Row],[Opstart af fase    ]:[Udbud]])&gt;0, "●", "")</f>
        <v>●</v>
      </c>
      <c r="AA25" s="21">
        <v>3</v>
      </c>
      <c r="AB25" s="23">
        <v>3</v>
      </c>
      <c r="AC25" s="22">
        <v>3</v>
      </c>
      <c r="AD25" s="25" t="str">
        <f>IF(COUNTA(Leverancespecifikationstabel_egenskaber[[#This Row],[Opstart af fase   ]:[… ]])&gt;0, "●", "")</f>
        <v>●</v>
      </c>
      <c r="AE25" s="21">
        <v>3</v>
      </c>
      <c r="AF25" s="23">
        <v>3</v>
      </c>
      <c r="AG25" s="22">
        <v>3</v>
      </c>
      <c r="AH25" s="25" t="str">
        <f>IF(COUNTA(Leverancespecifikationstabel_egenskaber[[#This Row],[Opstart af fase     ]:[Opstart af commissionning]])&gt;0, "●", "")</f>
        <v>●</v>
      </c>
      <c r="AI25" s="21">
        <v>3</v>
      </c>
      <c r="AJ25" s="23">
        <v>3</v>
      </c>
      <c r="AK25" s="22">
        <v>3</v>
      </c>
      <c r="AL25" s="25" t="str">
        <f>IF(COUNTA(Leverancespecifikationstabel_egenskaber[[#This Row],[Granskning     ]:[Overdragelse]])&gt;0, "●", "")</f>
        <v>●</v>
      </c>
      <c r="AM25" s="18"/>
      <c r="AN25" s="19" t="s">
        <v>5</v>
      </c>
      <c r="AO25" s="45" t="s">
        <v>5</v>
      </c>
      <c r="AP25" s="46" t="s">
        <v>5</v>
      </c>
      <c r="AQ25" s="58"/>
      <c r="AR25" s="20" t="s">
        <v>209</v>
      </c>
      <c r="AS25" s="18"/>
      <c r="AT25" s="57" t="s">
        <v>210</v>
      </c>
      <c r="AU25" s="44" t="s">
        <v>211</v>
      </c>
      <c r="AV25" s="50" t="s">
        <v>249</v>
      </c>
      <c r="AW25" s="49" t="s">
        <v>250</v>
      </c>
      <c r="AX25" s="49" t="str">
        <f>IF(Leverancespecifikationstabel_egenskaber[[#This Row],[Forekomst / Type]]="Forekomst", "Instance", "Type")</f>
        <v>Instance</v>
      </c>
      <c r="AY25" s="49" t="s">
        <v>405</v>
      </c>
      <c r="AZ25" s="49" t="s">
        <v>391</v>
      </c>
      <c r="BA25" s="48" t="s">
        <v>393</v>
      </c>
      <c r="BB25" s="43" t="str">
        <f>IF(Leverancespecifikationstabel_egenskaber[[#This Row],[Fagmodel]]&lt;&gt;"", "●", "")</f>
        <v>●</v>
      </c>
      <c r="BC25" s="54"/>
    </row>
    <row r="26" spans="1:55" x14ac:dyDescent="0.3">
      <c r="A26" s="57"/>
      <c r="B26" s="62" t="s">
        <v>453</v>
      </c>
      <c r="C26" s="30"/>
      <c r="D26" s="64" t="s">
        <v>65</v>
      </c>
      <c r="E26" s="24" t="s">
        <v>450</v>
      </c>
      <c r="F26" s="94" t="s">
        <v>66</v>
      </c>
      <c r="G26" s="63"/>
      <c r="H26" s="17"/>
      <c r="I26" s="21"/>
      <c r="J26" s="23">
        <v>2</v>
      </c>
      <c r="K26" s="22">
        <v>2</v>
      </c>
      <c r="L26" s="25" t="str">
        <f>IF(COUNTA(Leverancespecifikationstabel_egenskaber[[#This Row],[Opstart af fase]:[Granskning]])&gt;0, "●", "")</f>
        <v>●</v>
      </c>
      <c r="M26" s="21">
        <v>2</v>
      </c>
      <c r="N26" s="23">
        <v>2</v>
      </c>
      <c r="O26" s="22">
        <v>3</v>
      </c>
      <c r="P26" s="25" t="str">
        <f>IF(COUNTA(Leverancespecifikationstabel_egenskaber[[#This Row],[Opstart af fase ]:[Granskning ]])&gt;0, "●", "")</f>
        <v>●</v>
      </c>
      <c r="Q26" s="21">
        <v>3</v>
      </c>
      <c r="R26" s="23">
        <v>3</v>
      </c>
      <c r="S26" s="23">
        <v>3</v>
      </c>
      <c r="T26" s="22">
        <v>3</v>
      </c>
      <c r="U26" s="25" t="str">
        <f>IF(COUNTA(Leverancespecifikationstabel_egenskaber[[#This Row],[Opstart af fase  ]:[Myndighedsgodkendelse]])&gt;0, "●", "")</f>
        <v>●</v>
      </c>
      <c r="V26" s="21">
        <v>3</v>
      </c>
      <c r="W26" s="23">
        <v>3</v>
      </c>
      <c r="X26" s="23">
        <v>3</v>
      </c>
      <c r="Y26" s="22">
        <v>3</v>
      </c>
      <c r="Z26" s="25" t="str">
        <f>IF(COUNTA(Leverancespecifikationstabel_egenskaber[[#This Row],[Opstart af fase    ]:[Udbud]])&gt;0, "●", "")</f>
        <v>●</v>
      </c>
      <c r="AA26" s="21">
        <v>3</v>
      </c>
      <c r="AB26" s="23">
        <v>3</v>
      </c>
      <c r="AC26" s="22">
        <v>3</v>
      </c>
      <c r="AD26" s="25" t="str">
        <f>IF(COUNTA(Leverancespecifikationstabel_egenskaber[[#This Row],[Opstart af fase   ]:[… ]])&gt;0, "●", "")</f>
        <v>●</v>
      </c>
      <c r="AE26" s="21">
        <v>3</v>
      </c>
      <c r="AF26" s="23">
        <v>3</v>
      </c>
      <c r="AG26" s="22">
        <v>3</v>
      </c>
      <c r="AH26" s="25" t="str">
        <f>IF(COUNTA(Leverancespecifikationstabel_egenskaber[[#This Row],[Opstart af fase     ]:[Opstart af commissionning]])&gt;0, "●", "")</f>
        <v>●</v>
      </c>
      <c r="AI26" s="21">
        <v>3</v>
      </c>
      <c r="AJ26" s="23">
        <v>3</v>
      </c>
      <c r="AK26" s="22">
        <v>3</v>
      </c>
      <c r="AL26" s="25" t="str">
        <f>IF(COUNTA(Leverancespecifikationstabel_egenskaber[[#This Row],[Granskning     ]:[Overdragelse]])&gt;0, "●", "")</f>
        <v>●</v>
      </c>
      <c r="AM26" s="18"/>
      <c r="AN26" s="19" t="s">
        <v>5</v>
      </c>
      <c r="AO26" s="45" t="s">
        <v>5</v>
      </c>
      <c r="AP26" s="46"/>
      <c r="AQ26" s="58" t="s">
        <v>5</v>
      </c>
      <c r="AR26" s="20" t="s">
        <v>209</v>
      </c>
      <c r="AS26" s="18"/>
      <c r="AT26" s="57" t="s">
        <v>213</v>
      </c>
      <c r="AU26" s="44" t="s">
        <v>211</v>
      </c>
      <c r="AV26" s="50" t="s">
        <v>263</v>
      </c>
      <c r="AW26" s="49" t="s">
        <v>264</v>
      </c>
      <c r="AX26" s="49" t="str">
        <f>IF(Leverancespecifikationstabel_egenskaber[[#This Row],[Forekomst / Type]]="Forekomst", "Instance", "Type")</f>
        <v>Type</v>
      </c>
      <c r="AY26" s="49" t="s">
        <v>405</v>
      </c>
      <c r="AZ26" s="49" t="s">
        <v>391</v>
      </c>
      <c r="BA26" s="48" t="s">
        <v>393</v>
      </c>
      <c r="BB26" s="43" t="str">
        <f>IF(Leverancespecifikationstabel_egenskaber[[#This Row],[Fagmodel]]&lt;&gt;"", "●", "")</f>
        <v>●</v>
      </c>
      <c r="BC26" s="54"/>
    </row>
    <row r="27" spans="1:55" x14ac:dyDescent="0.3">
      <c r="A27" s="57"/>
      <c r="B27" s="62" t="s">
        <v>453</v>
      </c>
      <c r="C27" s="30"/>
      <c r="D27" s="64" t="s">
        <v>67</v>
      </c>
      <c r="E27" s="24" t="s">
        <v>450</v>
      </c>
      <c r="F27" s="94" t="s">
        <v>68</v>
      </c>
      <c r="G27" s="63"/>
      <c r="H27" s="17"/>
      <c r="I27" s="21"/>
      <c r="J27" s="23">
        <v>2</v>
      </c>
      <c r="K27" s="22">
        <v>2</v>
      </c>
      <c r="L27" s="25" t="str">
        <f>IF(COUNTA(Leverancespecifikationstabel_egenskaber[[#This Row],[Opstart af fase]:[Granskning]])&gt;0, "●", "")</f>
        <v>●</v>
      </c>
      <c r="M27" s="21">
        <v>2</v>
      </c>
      <c r="N27" s="23">
        <v>2</v>
      </c>
      <c r="O27" s="22">
        <v>3</v>
      </c>
      <c r="P27" s="25" t="str">
        <f>IF(COUNTA(Leverancespecifikationstabel_egenskaber[[#This Row],[Opstart af fase ]:[Granskning ]])&gt;0, "●", "")</f>
        <v>●</v>
      </c>
      <c r="Q27" s="21">
        <v>3</v>
      </c>
      <c r="R27" s="23">
        <v>3</v>
      </c>
      <c r="S27" s="23">
        <v>3</v>
      </c>
      <c r="T27" s="22">
        <v>3</v>
      </c>
      <c r="U27" s="25" t="str">
        <f>IF(COUNTA(Leverancespecifikationstabel_egenskaber[[#This Row],[Opstart af fase  ]:[Myndighedsgodkendelse]])&gt;0, "●", "")</f>
        <v>●</v>
      </c>
      <c r="V27" s="21">
        <v>3</v>
      </c>
      <c r="W27" s="23">
        <v>3</v>
      </c>
      <c r="X27" s="23">
        <v>3</v>
      </c>
      <c r="Y27" s="22">
        <v>3</v>
      </c>
      <c r="Z27" s="25" t="str">
        <f>IF(COUNTA(Leverancespecifikationstabel_egenskaber[[#This Row],[Opstart af fase    ]:[Udbud]])&gt;0, "●", "")</f>
        <v>●</v>
      </c>
      <c r="AA27" s="21">
        <v>3</v>
      </c>
      <c r="AB27" s="23">
        <v>3</v>
      </c>
      <c r="AC27" s="22">
        <v>3</v>
      </c>
      <c r="AD27" s="25" t="str">
        <f>IF(COUNTA(Leverancespecifikationstabel_egenskaber[[#This Row],[Opstart af fase   ]:[… ]])&gt;0, "●", "")</f>
        <v>●</v>
      </c>
      <c r="AE27" s="21">
        <v>3</v>
      </c>
      <c r="AF27" s="23">
        <v>3</v>
      </c>
      <c r="AG27" s="22">
        <v>3</v>
      </c>
      <c r="AH27" s="25" t="str">
        <f>IF(COUNTA(Leverancespecifikationstabel_egenskaber[[#This Row],[Opstart af fase     ]:[Opstart af commissionning]])&gt;0, "●", "")</f>
        <v>●</v>
      </c>
      <c r="AI27" s="21">
        <v>3</v>
      </c>
      <c r="AJ27" s="23">
        <v>3</v>
      </c>
      <c r="AK27" s="22">
        <v>3</v>
      </c>
      <c r="AL27" s="25" t="str">
        <f>IF(COUNTA(Leverancespecifikationstabel_egenskaber[[#This Row],[Granskning     ]:[Overdragelse]])&gt;0, "●", "")</f>
        <v>●</v>
      </c>
      <c r="AM27" s="18"/>
      <c r="AN27" s="19" t="s">
        <v>5</v>
      </c>
      <c r="AO27" s="45" t="s">
        <v>5</v>
      </c>
      <c r="AP27" s="46"/>
      <c r="AQ27" s="58"/>
      <c r="AR27" s="20" t="s">
        <v>209</v>
      </c>
      <c r="AS27" s="18"/>
      <c r="AT27" s="57" t="s">
        <v>210</v>
      </c>
      <c r="AU27" s="44" t="s">
        <v>211</v>
      </c>
      <c r="AV27" s="50" t="s">
        <v>251</v>
      </c>
      <c r="AW27" s="49" t="s">
        <v>252</v>
      </c>
      <c r="AX27" s="49" t="str">
        <f>IF(Leverancespecifikationstabel_egenskaber[[#This Row],[Forekomst / Type]]="Forekomst", "Instance", "Type")</f>
        <v>Instance</v>
      </c>
      <c r="AY27" s="49" t="s">
        <v>405</v>
      </c>
      <c r="AZ27" s="49" t="s">
        <v>391</v>
      </c>
      <c r="BA27" s="48" t="s">
        <v>393</v>
      </c>
      <c r="BB27" s="43" t="str">
        <f>IF(Leverancespecifikationstabel_egenskaber[[#This Row],[Fagmodel]]&lt;&gt;"", "●", "")</f>
        <v>●</v>
      </c>
      <c r="BC27" s="54"/>
    </row>
    <row r="28" spans="1:55" x14ac:dyDescent="0.3">
      <c r="A28" s="57"/>
      <c r="B28" s="62" t="s">
        <v>453</v>
      </c>
      <c r="C28" s="30"/>
      <c r="D28" s="64" t="s">
        <v>69</v>
      </c>
      <c r="E28" s="24" t="s">
        <v>450</v>
      </c>
      <c r="F28" s="94" t="s">
        <v>70</v>
      </c>
      <c r="G28" s="63"/>
      <c r="H28" s="17"/>
      <c r="I28" s="21"/>
      <c r="J28" s="23">
        <v>2</v>
      </c>
      <c r="K28" s="22">
        <v>2</v>
      </c>
      <c r="L28" s="25" t="str">
        <f>IF(COUNTA(Leverancespecifikationstabel_egenskaber[[#This Row],[Opstart af fase]:[Granskning]])&gt;0, "●", "")</f>
        <v>●</v>
      </c>
      <c r="M28" s="21">
        <v>2</v>
      </c>
      <c r="N28" s="23">
        <v>2</v>
      </c>
      <c r="O28" s="22">
        <v>3</v>
      </c>
      <c r="P28" s="25" t="str">
        <f>IF(COUNTA(Leverancespecifikationstabel_egenskaber[[#This Row],[Opstart af fase ]:[Granskning ]])&gt;0, "●", "")</f>
        <v>●</v>
      </c>
      <c r="Q28" s="21">
        <v>3</v>
      </c>
      <c r="R28" s="23">
        <v>3</v>
      </c>
      <c r="S28" s="23">
        <v>3</v>
      </c>
      <c r="T28" s="22">
        <v>3</v>
      </c>
      <c r="U28" s="25" t="str">
        <f>IF(COUNTA(Leverancespecifikationstabel_egenskaber[[#This Row],[Opstart af fase  ]:[Myndighedsgodkendelse]])&gt;0, "●", "")</f>
        <v>●</v>
      </c>
      <c r="V28" s="21">
        <v>3</v>
      </c>
      <c r="W28" s="23">
        <v>3</v>
      </c>
      <c r="X28" s="23">
        <v>3</v>
      </c>
      <c r="Y28" s="22">
        <v>3</v>
      </c>
      <c r="Z28" s="25" t="str">
        <f>IF(COUNTA(Leverancespecifikationstabel_egenskaber[[#This Row],[Opstart af fase    ]:[Udbud]])&gt;0, "●", "")</f>
        <v>●</v>
      </c>
      <c r="AA28" s="21">
        <v>3</v>
      </c>
      <c r="AB28" s="23">
        <v>3</v>
      </c>
      <c r="AC28" s="22">
        <v>3</v>
      </c>
      <c r="AD28" s="25" t="str">
        <f>IF(COUNTA(Leverancespecifikationstabel_egenskaber[[#This Row],[Opstart af fase   ]:[… ]])&gt;0, "●", "")</f>
        <v>●</v>
      </c>
      <c r="AE28" s="21">
        <v>3</v>
      </c>
      <c r="AF28" s="23">
        <v>3</v>
      </c>
      <c r="AG28" s="22">
        <v>3</v>
      </c>
      <c r="AH28" s="25" t="str">
        <f>IF(COUNTA(Leverancespecifikationstabel_egenskaber[[#This Row],[Opstart af fase     ]:[Opstart af commissionning]])&gt;0, "●", "")</f>
        <v>●</v>
      </c>
      <c r="AI28" s="21">
        <v>3</v>
      </c>
      <c r="AJ28" s="23">
        <v>3</v>
      </c>
      <c r="AK28" s="22">
        <v>3</v>
      </c>
      <c r="AL28" s="25" t="str">
        <f>IF(COUNTA(Leverancespecifikationstabel_egenskaber[[#This Row],[Granskning     ]:[Overdragelse]])&gt;0, "●", "")</f>
        <v>●</v>
      </c>
      <c r="AM28" s="18"/>
      <c r="AN28" s="19" t="s">
        <v>5</v>
      </c>
      <c r="AO28" s="45" t="s">
        <v>5</v>
      </c>
      <c r="AP28" s="46"/>
      <c r="AQ28" s="58"/>
      <c r="AR28" s="20" t="s">
        <v>209</v>
      </c>
      <c r="AS28" s="18"/>
      <c r="AT28" s="57" t="s">
        <v>210</v>
      </c>
      <c r="AU28" s="44" t="s">
        <v>211</v>
      </c>
      <c r="AV28" s="50" t="s">
        <v>253</v>
      </c>
      <c r="AW28" s="49" t="s">
        <v>254</v>
      </c>
      <c r="AX28" s="49" t="str">
        <f>IF(Leverancespecifikationstabel_egenskaber[[#This Row],[Forekomst / Type]]="Forekomst", "Instance", "Type")</f>
        <v>Instance</v>
      </c>
      <c r="AY28" s="49" t="s">
        <v>405</v>
      </c>
      <c r="AZ28" s="49" t="s">
        <v>391</v>
      </c>
      <c r="BA28" s="48" t="s">
        <v>393</v>
      </c>
      <c r="BB28" s="43" t="str">
        <f>IF(Leverancespecifikationstabel_egenskaber[[#This Row],[Fagmodel]]&lt;&gt;"", "●", "")</f>
        <v>●</v>
      </c>
      <c r="BC28" s="54"/>
    </row>
    <row r="29" spans="1:55" x14ac:dyDescent="0.3">
      <c r="A29" s="57"/>
      <c r="B29" s="62" t="s">
        <v>453</v>
      </c>
      <c r="C29" s="30"/>
      <c r="D29" s="64" t="s">
        <v>71</v>
      </c>
      <c r="E29" s="24" t="s">
        <v>450</v>
      </c>
      <c r="F29" s="94" t="s">
        <v>72</v>
      </c>
      <c r="G29" s="63"/>
      <c r="H29" s="17"/>
      <c r="I29" s="21"/>
      <c r="J29" s="23">
        <v>2</v>
      </c>
      <c r="K29" s="22">
        <v>2</v>
      </c>
      <c r="L29" s="25" t="str">
        <f>IF(COUNTA(Leverancespecifikationstabel_egenskaber[[#This Row],[Opstart af fase]:[Granskning]])&gt;0, "●", "")</f>
        <v>●</v>
      </c>
      <c r="M29" s="21">
        <v>2</v>
      </c>
      <c r="N29" s="23">
        <v>2</v>
      </c>
      <c r="O29" s="22">
        <v>3</v>
      </c>
      <c r="P29" s="25" t="str">
        <f>IF(COUNTA(Leverancespecifikationstabel_egenskaber[[#This Row],[Opstart af fase ]:[Granskning ]])&gt;0, "●", "")</f>
        <v>●</v>
      </c>
      <c r="Q29" s="21">
        <v>3</v>
      </c>
      <c r="R29" s="23">
        <v>3</v>
      </c>
      <c r="S29" s="23">
        <v>3</v>
      </c>
      <c r="T29" s="22">
        <v>3</v>
      </c>
      <c r="U29" s="25" t="str">
        <f>IF(COUNTA(Leverancespecifikationstabel_egenskaber[[#This Row],[Opstart af fase  ]:[Myndighedsgodkendelse]])&gt;0, "●", "")</f>
        <v>●</v>
      </c>
      <c r="V29" s="21">
        <v>3</v>
      </c>
      <c r="W29" s="23">
        <v>3</v>
      </c>
      <c r="X29" s="23">
        <v>3</v>
      </c>
      <c r="Y29" s="22">
        <v>3</v>
      </c>
      <c r="Z29" s="25" t="str">
        <f>IF(COUNTA(Leverancespecifikationstabel_egenskaber[[#This Row],[Opstart af fase    ]:[Udbud]])&gt;0, "●", "")</f>
        <v>●</v>
      </c>
      <c r="AA29" s="21">
        <v>3</v>
      </c>
      <c r="AB29" s="23">
        <v>3</v>
      </c>
      <c r="AC29" s="22">
        <v>3</v>
      </c>
      <c r="AD29" s="25" t="str">
        <f>IF(COUNTA(Leverancespecifikationstabel_egenskaber[[#This Row],[Opstart af fase   ]:[… ]])&gt;0, "●", "")</f>
        <v>●</v>
      </c>
      <c r="AE29" s="21">
        <v>3</v>
      </c>
      <c r="AF29" s="23">
        <v>3</v>
      </c>
      <c r="AG29" s="22">
        <v>3</v>
      </c>
      <c r="AH29" s="25" t="str">
        <f>IF(COUNTA(Leverancespecifikationstabel_egenskaber[[#This Row],[Opstart af fase     ]:[Opstart af commissionning]])&gt;0, "●", "")</f>
        <v>●</v>
      </c>
      <c r="AI29" s="21">
        <v>3</v>
      </c>
      <c r="AJ29" s="23">
        <v>3</v>
      </c>
      <c r="AK29" s="22">
        <v>3</v>
      </c>
      <c r="AL29" s="25" t="str">
        <f>IF(COUNTA(Leverancespecifikationstabel_egenskaber[[#This Row],[Granskning     ]:[Overdragelse]])&gt;0, "●", "")</f>
        <v>●</v>
      </c>
      <c r="AM29" s="18"/>
      <c r="AN29" s="19" t="s">
        <v>5</v>
      </c>
      <c r="AO29" s="45" t="s">
        <v>5</v>
      </c>
      <c r="AP29" s="46"/>
      <c r="AQ29" s="58"/>
      <c r="AR29" s="20" t="s">
        <v>209</v>
      </c>
      <c r="AS29" s="18"/>
      <c r="AT29" s="57" t="s">
        <v>210</v>
      </c>
      <c r="AU29" s="44" t="s">
        <v>211</v>
      </c>
      <c r="AV29" s="50" t="s">
        <v>255</v>
      </c>
      <c r="AW29" s="49" t="s">
        <v>256</v>
      </c>
      <c r="AX29" s="49" t="str">
        <f>IF(Leverancespecifikationstabel_egenskaber[[#This Row],[Forekomst / Type]]="Forekomst", "Instance", "Type")</f>
        <v>Instance</v>
      </c>
      <c r="AY29" s="49" t="s">
        <v>400</v>
      </c>
      <c r="AZ29" s="49" t="s">
        <v>391</v>
      </c>
      <c r="BA29" s="48" t="s">
        <v>393</v>
      </c>
      <c r="BB29" s="43" t="str">
        <f>IF(Leverancespecifikationstabel_egenskaber[[#This Row],[Fagmodel]]&lt;&gt;"", "●", "")</f>
        <v>●</v>
      </c>
      <c r="BC29" s="54"/>
    </row>
    <row r="30" spans="1:55" x14ac:dyDescent="0.3">
      <c r="A30" s="57"/>
      <c r="B30" s="62" t="s">
        <v>453</v>
      </c>
      <c r="C30" s="30"/>
      <c r="D30" s="64" t="s">
        <v>71</v>
      </c>
      <c r="E30" s="24" t="s">
        <v>450</v>
      </c>
      <c r="F30" s="94" t="s">
        <v>461</v>
      </c>
      <c r="G30" s="63"/>
      <c r="H30" s="17"/>
      <c r="I30" s="21"/>
      <c r="J30" s="23">
        <v>2</v>
      </c>
      <c r="K30" s="22">
        <v>2</v>
      </c>
      <c r="L30" s="25" t="str">
        <f>IF(COUNTA(Leverancespecifikationstabel_egenskaber[[#This Row],[Opstart af fase]:[Granskning]])&gt;0, "●", "")</f>
        <v>●</v>
      </c>
      <c r="M30" s="21">
        <v>2</v>
      </c>
      <c r="N30" s="23">
        <v>2</v>
      </c>
      <c r="O30" s="22">
        <v>3</v>
      </c>
      <c r="P30" s="25" t="str">
        <f>IF(COUNTA(Leverancespecifikationstabel_egenskaber[[#This Row],[Opstart af fase ]:[Granskning ]])&gt;0, "●", "")</f>
        <v>●</v>
      </c>
      <c r="Q30" s="21">
        <v>3</v>
      </c>
      <c r="R30" s="23">
        <v>3</v>
      </c>
      <c r="S30" s="23">
        <v>3</v>
      </c>
      <c r="T30" s="22">
        <v>3</v>
      </c>
      <c r="U30" s="25" t="str">
        <f>IF(COUNTA(Leverancespecifikationstabel_egenskaber[[#This Row],[Opstart af fase  ]:[Myndighedsgodkendelse]])&gt;0, "●", "")</f>
        <v>●</v>
      </c>
      <c r="V30" s="21">
        <v>3</v>
      </c>
      <c r="W30" s="23">
        <v>3</v>
      </c>
      <c r="X30" s="23">
        <v>3</v>
      </c>
      <c r="Y30" s="22">
        <v>3</v>
      </c>
      <c r="Z30" s="25" t="str">
        <f>IF(COUNTA(Leverancespecifikationstabel_egenskaber[[#This Row],[Opstart af fase    ]:[Udbud]])&gt;0, "●", "")</f>
        <v>●</v>
      </c>
      <c r="AA30" s="21">
        <v>3</v>
      </c>
      <c r="AB30" s="23">
        <v>3</v>
      </c>
      <c r="AC30" s="22">
        <v>3</v>
      </c>
      <c r="AD30" s="25" t="str">
        <f>IF(COUNTA(Leverancespecifikationstabel_egenskaber[[#This Row],[Opstart af fase   ]:[… ]])&gt;0, "●", "")</f>
        <v>●</v>
      </c>
      <c r="AE30" s="21">
        <v>3</v>
      </c>
      <c r="AF30" s="23">
        <v>3</v>
      </c>
      <c r="AG30" s="22">
        <v>3</v>
      </c>
      <c r="AH30" s="25" t="str">
        <f>IF(COUNTA(Leverancespecifikationstabel_egenskaber[[#This Row],[Opstart af fase     ]:[Opstart af commissionning]])&gt;0, "●", "")</f>
        <v>●</v>
      </c>
      <c r="AI30" s="21">
        <v>3</v>
      </c>
      <c r="AJ30" s="23">
        <v>3</v>
      </c>
      <c r="AK30" s="22">
        <v>3</v>
      </c>
      <c r="AL30" s="25" t="str">
        <f>IF(COUNTA(Leverancespecifikationstabel_egenskaber[[#This Row],[Granskning     ]:[Overdragelse]])&gt;0, "●", "")</f>
        <v>●</v>
      </c>
      <c r="AM30" s="18"/>
      <c r="AN30" s="19" t="s">
        <v>5</v>
      </c>
      <c r="AO30" s="45" t="s">
        <v>5</v>
      </c>
      <c r="AP30" s="46" t="s">
        <v>5</v>
      </c>
      <c r="AQ30" s="58" t="s">
        <v>5</v>
      </c>
      <c r="AR30" s="20" t="s">
        <v>209</v>
      </c>
      <c r="AS30" s="18"/>
      <c r="AT30" s="57" t="s">
        <v>213</v>
      </c>
      <c r="AU30" s="44" t="s">
        <v>211</v>
      </c>
      <c r="AV30" s="50" t="s">
        <v>265</v>
      </c>
      <c r="AW30" s="49" t="s">
        <v>266</v>
      </c>
      <c r="AX30" s="49" t="str">
        <f>IF(Leverancespecifikationstabel_egenskaber[[#This Row],[Forekomst / Type]]="Forekomst", "Instance", "Type")</f>
        <v>Type</v>
      </c>
      <c r="AY30" s="49" t="s">
        <v>400</v>
      </c>
      <c r="AZ30" s="49" t="s">
        <v>391</v>
      </c>
      <c r="BA30" s="48" t="s">
        <v>393</v>
      </c>
      <c r="BB30" s="43" t="str">
        <f>IF(Leverancespecifikationstabel_egenskaber[[#This Row],[Fagmodel]]&lt;&gt;"", "●", "")</f>
        <v>●</v>
      </c>
      <c r="BC30" s="54"/>
    </row>
    <row r="31" spans="1:55" x14ac:dyDescent="0.3">
      <c r="A31" s="57"/>
      <c r="B31" s="62" t="s">
        <v>453</v>
      </c>
      <c r="C31" s="30"/>
      <c r="D31" s="64" t="s">
        <v>73</v>
      </c>
      <c r="E31" s="24" t="s">
        <v>450</v>
      </c>
      <c r="F31" s="94" t="s">
        <v>74</v>
      </c>
      <c r="G31" s="63"/>
      <c r="H31" s="17"/>
      <c r="I31" s="21"/>
      <c r="J31" s="23">
        <v>2</v>
      </c>
      <c r="K31" s="22">
        <v>2</v>
      </c>
      <c r="L31" s="25" t="str">
        <f>IF(COUNTA(Leverancespecifikationstabel_egenskaber[[#This Row],[Opstart af fase]:[Granskning]])&gt;0, "●", "")</f>
        <v>●</v>
      </c>
      <c r="M31" s="21">
        <v>2</v>
      </c>
      <c r="N31" s="23">
        <v>2</v>
      </c>
      <c r="O31" s="22">
        <v>3</v>
      </c>
      <c r="P31" s="25" t="str">
        <f>IF(COUNTA(Leverancespecifikationstabel_egenskaber[[#This Row],[Opstart af fase ]:[Granskning ]])&gt;0, "●", "")</f>
        <v>●</v>
      </c>
      <c r="Q31" s="21">
        <v>3</v>
      </c>
      <c r="R31" s="23">
        <v>3</v>
      </c>
      <c r="S31" s="23">
        <v>3</v>
      </c>
      <c r="T31" s="22">
        <v>3</v>
      </c>
      <c r="U31" s="25" t="str">
        <f>IF(COUNTA(Leverancespecifikationstabel_egenskaber[[#This Row],[Opstart af fase  ]:[Myndighedsgodkendelse]])&gt;0, "●", "")</f>
        <v>●</v>
      </c>
      <c r="V31" s="21">
        <v>3</v>
      </c>
      <c r="W31" s="23">
        <v>3</v>
      </c>
      <c r="X31" s="23">
        <v>3</v>
      </c>
      <c r="Y31" s="22">
        <v>3</v>
      </c>
      <c r="Z31" s="25" t="str">
        <f>IF(COUNTA(Leverancespecifikationstabel_egenskaber[[#This Row],[Opstart af fase    ]:[Udbud]])&gt;0, "●", "")</f>
        <v>●</v>
      </c>
      <c r="AA31" s="21">
        <v>3</v>
      </c>
      <c r="AB31" s="23">
        <v>3</v>
      </c>
      <c r="AC31" s="22">
        <v>3</v>
      </c>
      <c r="AD31" s="25" t="str">
        <f>IF(COUNTA(Leverancespecifikationstabel_egenskaber[[#This Row],[Opstart af fase   ]:[… ]])&gt;0, "●", "")</f>
        <v>●</v>
      </c>
      <c r="AE31" s="21">
        <v>3</v>
      </c>
      <c r="AF31" s="23">
        <v>3</v>
      </c>
      <c r="AG31" s="22">
        <v>3</v>
      </c>
      <c r="AH31" s="25" t="str">
        <f>IF(COUNTA(Leverancespecifikationstabel_egenskaber[[#This Row],[Opstart af fase     ]:[Opstart af commissionning]])&gt;0, "●", "")</f>
        <v>●</v>
      </c>
      <c r="AI31" s="21">
        <v>3</v>
      </c>
      <c r="AJ31" s="23">
        <v>3</v>
      </c>
      <c r="AK31" s="22">
        <v>3</v>
      </c>
      <c r="AL31" s="25" t="str">
        <f>IF(COUNTA(Leverancespecifikationstabel_egenskaber[[#This Row],[Granskning     ]:[Overdragelse]])&gt;0, "●", "")</f>
        <v>●</v>
      </c>
      <c r="AM31" s="18"/>
      <c r="AN31" s="19" t="s">
        <v>5</v>
      </c>
      <c r="AO31" s="45" t="s">
        <v>5</v>
      </c>
      <c r="AP31" s="46"/>
      <c r="AQ31" s="58"/>
      <c r="AR31" s="20" t="s">
        <v>209</v>
      </c>
      <c r="AS31" s="18"/>
      <c r="AT31" s="57" t="s">
        <v>210</v>
      </c>
      <c r="AU31" s="44" t="s">
        <v>211</v>
      </c>
      <c r="AV31" s="50" t="s">
        <v>257</v>
      </c>
      <c r="AW31" s="49" t="s">
        <v>258</v>
      </c>
      <c r="AX31" s="49" t="str">
        <f>IF(Leverancespecifikationstabel_egenskaber[[#This Row],[Forekomst / Type]]="Forekomst", "Instance", "Type")</f>
        <v>Instance</v>
      </c>
      <c r="AY31" s="49" t="s">
        <v>405</v>
      </c>
      <c r="AZ31" s="49" t="s">
        <v>391</v>
      </c>
      <c r="BA31" s="48" t="s">
        <v>393</v>
      </c>
      <c r="BB31" s="43" t="str">
        <f>IF(Leverancespecifikationstabel_egenskaber[[#This Row],[Fagmodel]]&lt;&gt;"", "●", "")</f>
        <v>●</v>
      </c>
      <c r="BC31" s="54"/>
    </row>
    <row r="32" spans="1:55" x14ac:dyDescent="0.3">
      <c r="A32" s="57"/>
      <c r="B32" s="62" t="s">
        <v>453</v>
      </c>
      <c r="C32" s="30"/>
      <c r="D32" s="64" t="s">
        <v>73</v>
      </c>
      <c r="E32" s="24" t="s">
        <v>450</v>
      </c>
      <c r="F32" s="94" t="s">
        <v>74</v>
      </c>
      <c r="G32" s="63"/>
      <c r="H32" s="17"/>
      <c r="I32" s="21"/>
      <c r="J32" s="23">
        <v>2</v>
      </c>
      <c r="K32" s="22">
        <v>2</v>
      </c>
      <c r="L32" s="25" t="str">
        <f>IF(COUNTA(Leverancespecifikationstabel_egenskaber[[#This Row],[Opstart af fase]:[Granskning]])&gt;0, "●", "")</f>
        <v>●</v>
      </c>
      <c r="M32" s="21">
        <v>2</v>
      </c>
      <c r="N32" s="23">
        <v>2</v>
      </c>
      <c r="O32" s="22">
        <v>3</v>
      </c>
      <c r="P32" s="25" t="str">
        <f>IF(COUNTA(Leverancespecifikationstabel_egenskaber[[#This Row],[Opstart af fase ]:[Granskning ]])&gt;0, "●", "")</f>
        <v>●</v>
      </c>
      <c r="Q32" s="21">
        <v>3</v>
      </c>
      <c r="R32" s="23">
        <v>3</v>
      </c>
      <c r="S32" s="23">
        <v>3</v>
      </c>
      <c r="T32" s="22">
        <v>3</v>
      </c>
      <c r="U32" s="25" t="str">
        <f>IF(COUNTA(Leverancespecifikationstabel_egenskaber[[#This Row],[Opstart af fase  ]:[Myndighedsgodkendelse]])&gt;0, "●", "")</f>
        <v>●</v>
      </c>
      <c r="V32" s="21">
        <v>3</v>
      </c>
      <c r="W32" s="23">
        <v>3</v>
      </c>
      <c r="X32" s="23">
        <v>3</v>
      </c>
      <c r="Y32" s="22">
        <v>3</v>
      </c>
      <c r="Z32" s="25" t="str">
        <f>IF(COUNTA(Leverancespecifikationstabel_egenskaber[[#This Row],[Opstart af fase    ]:[Udbud]])&gt;0, "●", "")</f>
        <v>●</v>
      </c>
      <c r="AA32" s="21">
        <v>3</v>
      </c>
      <c r="AB32" s="23">
        <v>3</v>
      </c>
      <c r="AC32" s="22">
        <v>3</v>
      </c>
      <c r="AD32" s="25" t="str">
        <f>IF(COUNTA(Leverancespecifikationstabel_egenskaber[[#This Row],[Opstart af fase   ]:[… ]])&gt;0, "●", "")</f>
        <v>●</v>
      </c>
      <c r="AE32" s="21">
        <v>3</v>
      </c>
      <c r="AF32" s="23">
        <v>3</v>
      </c>
      <c r="AG32" s="22">
        <v>3</v>
      </c>
      <c r="AH32" s="25" t="str">
        <f>IF(COUNTA(Leverancespecifikationstabel_egenskaber[[#This Row],[Opstart af fase     ]:[Opstart af commissionning]])&gt;0, "●", "")</f>
        <v>●</v>
      </c>
      <c r="AI32" s="21">
        <v>3</v>
      </c>
      <c r="AJ32" s="23">
        <v>3</v>
      </c>
      <c r="AK32" s="22">
        <v>3</v>
      </c>
      <c r="AL32" s="25" t="str">
        <f>IF(COUNTA(Leverancespecifikationstabel_egenskaber[[#This Row],[Granskning     ]:[Overdragelse]])&gt;0, "●", "")</f>
        <v>●</v>
      </c>
      <c r="AM32" s="18"/>
      <c r="AN32" s="19" t="s">
        <v>5</v>
      </c>
      <c r="AO32" s="45" t="s">
        <v>5</v>
      </c>
      <c r="AP32" s="46"/>
      <c r="AQ32" s="58"/>
      <c r="AR32" s="20" t="s">
        <v>209</v>
      </c>
      <c r="AS32" s="18"/>
      <c r="AT32" s="57" t="s">
        <v>213</v>
      </c>
      <c r="AU32" s="44" t="s">
        <v>211</v>
      </c>
      <c r="AV32" s="50" t="s">
        <v>267</v>
      </c>
      <c r="AW32" s="49" t="s">
        <v>268</v>
      </c>
      <c r="AX32" s="49" t="str">
        <f>IF(Leverancespecifikationstabel_egenskaber[[#This Row],[Forekomst / Type]]="Forekomst", "Instance", "Type")</f>
        <v>Type</v>
      </c>
      <c r="AY32" s="49" t="s">
        <v>405</v>
      </c>
      <c r="AZ32" s="49" t="s">
        <v>391</v>
      </c>
      <c r="BA32" s="48" t="s">
        <v>393</v>
      </c>
      <c r="BB32" s="43" t="str">
        <f>IF(Leverancespecifikationstabel_egenskaber[[#This Row],[Fagmodel]]&lt;&gt;"", "●", "")</f>
        <v>●</v>
      </c>
      <c r="BC32" s="54"/>
    </row>
    <row r="33" spans="1:55" x14ac:dyDescent="0.3">
      <c r="A33" s="57"/>
      <c r="B33" s="62" t="s">
        <v>453</v>
      </c>
      <c r="C33" s="30"/>
      <c r="D33" s="64" t="s">
        <v>75</v>
      </c>
      <c r="E33" s="24" t="s">
        <v>450</v>
      </c>
      <c r="F33" s="94" t="s">
        <v>76</v>
      </c>
      <c r="G33" s="63"/>
      <c r="H33" s="17"/>
      <c r="I33" s="21"/>
      <c r="J33" s="23">
        <v>2</v>
      </c>
      <c r="K33" s="22">
        <v>2</v>
      </c>
      <c r="L33" s="25" t="str">
        <f>IF(COUNTA(Leverancespecifikationstabel_egenskaber[[#This Row],[Opstart af fase]:[Granskning]])&gt;0, "●", "")</f>
        <v>●</v>
      </c>
      <c r="M33" s="21">
        <v>2</v>
      </c>
      <c r="N33" s="23">
        <v>2</v>
      </c>
      <c r="O33" s="22">
        <v>3</v>
      </c>
      <c r="P33" s="25" t="str">
        <f>IF(COUNTA(Leverancespecifikationstabel_egenskaber[[#This Row],[Opstart af fase ]:[Granskning ]])&gt;0, "●", "")</f>
        <v>●</v>
      </c>
      <c r="Q33" s="21">
        <v>3</v>
      </c>
      <c r="R33" s="23">
        <v>3</v>
      </c>
      <c r="S33" s="23">
        <v>3</v>
      </c>
      <c r="T33" s="22">
        <v>3</v>
      </c>
      <c r="U33" s="25" t="str">
        <f>IF(COUNTA(Leverancespecifikationstabel_egenskaber[[#This Row],[Opstart af fase  ]:[Myndighedsgodkendelse]])&gt;0, "●", "")</f>
        <v>●</v>
      </c>
      <c r="V33" s="21">
        <v>3</v>
      </c>
      <c r="W33" s="23">
        <v>3</v>
      </c>
      <c r="X33" s="23">
        <v>3</v>
      </c>
      <c r="Y33" s="22">
        <v>3</v>
      </c>
      <c r="Z33" s="25" t="str">
        <f>IF(COUNTA(Leverancespecifikationstabel_egenskaber[[#This Row],[Opstart af fase    ]:[Udbud]])&gt;0, "●", "")</f>
        <v>●</v>
      </c>
      <c r="AA33" s="21">
        <v>3</v>
      </c>
      <c r="AB33" s="23">
        <v>3</v>
      </c>
      <c r="AC33" s="22">
        <v>3</v>
      </c>
      <c r="AD33" s="25" t="str">
        <f>IF(COUNTA(Leverancespecifikationstabel_egenskaber[[#This Row],[Opstart af fase   ]:[… ]])&gt;0, "●", "")</f>
        <v>●</v>
      </c>
      <c r="AE33" s="21">
        <v>3</v>
      </c>
      <c r="AF33" s="23">
        <v>3</v>
      </c>
      <c r="AG33" s="22">
        <v>3</v>
      </c>
      <c r="AH33" s="25" t="str">
        <f>IF(COUNTA(Leverancespecifikationstabel_egenskaber[[#This Row],[Opstart af fase     ]:[Opstart af commissionning]])&gt;0, "●", "")</f>
        <v>●</v>
      </c>
      <c r="AI33" s="21">
        <v>3</v>
      </c>
      <c r="AJ33" s="23">
        <v>3</v>
      </c>
      <c r="AK33" s="22">
        <v>3</v>
      </c>
      <c r="AL33" s="25" t="str">
        <f>IF(COUNTA(Leverancespecifikationstabel_egenskaber[[#This Row],[Granskning     ]:[Overdragelse]])&gt;0, "●", "")</f>
        <v>●</v>
      </c>
      <c r="AM33" s="18"/>
      <c r="AN33" s="19" t="s">
        <v>5</v>
      </c>
      <c r="AO33" s="45" t="s">
        <v>5</v>
      </c>
      <c r="AP33" s="46"/>
      <c r="AQ33" s="58"/>
      <c r="AR33" s="20" t="s">
        <v>209</v>
      </c>
      <c r="AS33" s="18"/>
      <c r="AT33" s="57" t="s">
        <v>210</v>
      </c>
      <c r="AU33" s="44" t="s">
        <v>211</v>
      </c>
      <c r="AV33" s="50" t="s">
        <v>259</v>
      </c>
      <c r="AW33" s="49" t="s">
        <v>260</v>
      </c>
      <c r="AX33" s="49" t="str">
        <f>IF(Leverancespecifikationstabel_egenskaber[[#This Row],[Forekomst / Type]]="Forekomst", "Instance", "Type")</f>
        <v>Instance</v>
      </c>
      <c r="AY33" s="49" t="s">
        <v>405</v>
      </c>
      <c r="AZ33" s="49" t="s">
        <v>391</v>
      </c>
      <c r="BA33" s="48" t="s">
        <v>393</v>
      </c>
      <c r="BB33" s="43" t="str">
        <f>IF(Leverancespecifikationstabel_egenskaber[[#This Row],[Fagmodel]]&lt;&gt;"", "●", "")</f>
        <v>●</v>
      </c>
      <c r="BC33" s="54"/>
    </row>
    <row r="34" spans="1:55" x14ac:dyDescent="0.3">
      <c r="A34" s="57"/>
      <c r="B34" s="62" t="s">
        <v>453</v>
      </c>
      <c r="C34" s="30"/>
      <c r="D34" s="64" t="s">
        <v>75</v>
      </c>
      <c r="E34" s="24" t="s">
        <v>450</v>
      </c>
      <c r="F34" s="94" t="s">
        <v>77</v>
      </c>
      <c r="G34" s="63"/>
      <c r="H34" s="17"/>
      <c r="I34" s="21"/>
      <c r="J34" s="23">
        <v>2</v>
      </c>
      <c r="K34" s="22">
        <v>2</v>
      </c>
      <c r="L34" s="25" t="str">
        <f>IF(COUNTA(Leverancespecifikationstabel_egenskaber[[#This Row],[Opstart af fase]:[Granskning]])&gt;0, "●", "")</f>
        <v>●</v>
      </c>
      <c r="M34" s="21">
        <v>2</v>
      </c>
      <c r="N34" s="23">
        <v>2</v>
      </c>
      <c r="O34" s="22">
        <v>3</v>
      </c>
      <c r="P34" s="25" t="str">
        <f>IF(COUNTA(Leverancespecifikationstabel_egenskaber[[#This Row],[Opstart af fase ]:[Granskning ]])&gt;0, "●", "")</f>
        <v>●</v>
      </c>
      <c r="Q34" s="21">
        <v>3</v>
      </c>
      <c r="R34" s="23">
        <v>3</v>
      </c>
      <c r="S34" s="23">
        <v>3</v>
      </c>
      <c r="T34" s="22">
        <v>3</v>
      </c>
      <c r="U34" s="25" t="str">
        <f>IF(COUNTA(Leverancespecifikationstabel_egenskaber[[#This Row],[Opstart af fase  ]:[Myndighedsgodkendelse]])&gt;0, "●", "")</f>
        <v>●</v>
      </c>
      <c r="V34" s="21">
        <v>3</v>
      </c>
      <c r="W34" s="23">
        <v>3</v>
      </c>
      <c r="X34" s="23">
        <v>3</v>
      </c>
      <c r="Y34" s="22">
        <v>3</v>
      </c>
      <c r="Z34" s="25" t="str">
        <f>IF(COUNTA(Leverancespecifikationstabel_egenskaber[[#This Row],[Opstart af fase    ]:[Udbud]])&gt;0, "●", "")</f>
        <v>●</v>
      </c>
      <c r="AA34" s="21">
        <v>3</v>
      </c>
      <c r="AB34" s="23">
        <v>3</v>
      </c>
      <c r="AC34" s="22">
        <v>3</v>
      </c>
      <c r="AD34" s="25" t="str">
        <f>IF(COUNTA(Leverancespecifikationstabel_egenskaber[[#This Row],[Opstart af fase   ]:[… ]])&gt;0, "●", "")</f>
        <v>●</v>
      </c>
      <c r="AE34" s="21">
        <v>3</v>
      </c>
      <c r="AF34" s="23">
        <v>3</v>
      </c>
      <c r="AG34" s="22">
        <v>3</v>
      </c>
      <c r="AH34" s="25" t="str">
        <f>IF(COUNTA(Leverancespecifikationstabel_egenskaber[[#This Row],[Opstart af fase     ]:[Opstart af commissionning]])&gt;0, "●", "")</f>
        <v>●</v>
      </c>
      <c r="AI34" s="21">
        <v>3</v>
      </c>
      <c r="AJ34" s="23">
        <v>3</v>
      </c>
      <c r="AK34" s="22">
        <v>3</v>
      </c>
      <c r="AL34" s="25" t="str">
        <f>IF(COUNTA(Leverancespecifikationstabel_egenskaber[[#This Row],[Granskning     ]:[Overdragelse]])&gt;0, "●", "")</f>
        <v>●</v>
      </c>
      <c r="AM34" s="18"/>
      <c r="AN34" s="19" t="s">
        <v>5</v>
      </c>
      <c r="AO34" s="45" t="s">
        <v>5</v>
      </c>
      <c r="AP34" s="46"/>
      <c r="AQ34" s="58"/>
      <c r="AR34" s="20" t="s">
        <v>209</v>
      </c>
      <c r="AS34" s="18"/>
      <c r="AT34" s="57" t="s">
        <v>213</v>
      </c>
      <c r="AU34" s="44" t="s">
        <v>211</v>
      </c>
      <c r="AV34" s="50" t="s">
        <v>269</v>
      </c>
      <c r="AW34" s="49" t="s">
        <v>270</v>
      </c>
      <c r="AX34" s="49" t="str">
        <f>IF(Leverancespecifikationstabel_egenskaber[[#This Row],[Forekomst / Type]]="Forekomst", "Instance", "Type")</f>
        <v>Type</v>
      </c>
      <c r="AY34" s="49" t="s">
        <v>405</v>
      </c>
      <c r="AZ34" s="49" t="s">
        <v>391</v>
      </c>
      <c r="BA34" s="48" t="s">
        <v>393</v>
      </c>
      <c r="BB34" s="43" t="str">
        <f>IF(Leverancespecifikationstabel_egenskaber[[#This Row],[Fagmodel]]&lt;&gt;"", "●", "")</f>
        <v>●</v>
      </c>
      <c r="BC34" s="54"/>
    </row>
    <row r="35" spans="1:55" ht="25.5" x14ac:dyDescent="0.3">
      <c r="A35" s="57"/>
      <c r="B35" s="62" t="s">
        <v>453</v>
      </c>
      <c r="C35" s="30"/>
      <c r="D35" s="64" t="s">
        <v>81</v>
      </c>
      <c r="E35" s="24" t="s">
        <v>82</v>
      </c>
      <c r="F35" s="94" t="s">
        <v>80</v>
      </c>
      <c r="G35" s="63"/>
      <c r="H35" s="17"/>
      <c r="I35" s="21"/>
      <c r="J35" s="23">
        <v>2</v>
      </c>
      <c r="K35" s="22">
        <v>2</v>
      </c>
      <c r="L35" s="25" t="str">
        <f>IF(COUNTA(Leverancespecifikationstabel_egenskaber[[#This Row],[Opstart af fase]:[Granskning]])&gt;0, "●", "")</f>
        <v>●</v>
      </c>
      <c r="M35" s="21">
        <v>2</v>
      </c>
      <c r="N35" s="23">
        <v>2</v>
      </c>
      <c r="O35" s="22">
        <v>2</v>
      </c>
      <c r="P35" s="25" t="str">
        <f>IF(COUNTA(Leverancespecifikationstabel_egenskaber[[#This Row],[Opstart af fase ]:[Granskning ]])&gt;0, "●", "")</f>
        <v>●</v>
      </c>
      <c r="Q35" s="21">
        <v>2</v>
      </c>
      <c r="R35" s="23">
        <v>2</v>
      </c>
      <c r="S35" s="23">
        <v>3</v>
      </c>
      <c r="T35" s="22">
        <v>3</v>
      </c>
      <c r="U35" s="25" t="str">
        <f>IF(COUNTA(Leverancespecifikationstabel_egenskaber[[#This Row],[Opstart af fase  ]:[Myndighedsgodkendelse]])&gt;0, "●", "")</f>
        <v>●</v>
      </c>
      <c r="V35" s="21">
        <v>3</v>
      </c>
      <c r="W35" s="23">
        <v>3</v>
      </c>
      <c r="X35" s="23">
        <v>3</v>
      </c>
      <c r="Y35" s="22">
        <v>3</v>
      </c>
      <c r="Z35" s="25" t="str">
        <f>IF(COUNTA(Leverancespecifikationstabel_egenskaber[[#This Row],[Opstart af fase    ]:[Udbud]])&gt;0, "●", "")</f>
        <v>●</v>
      </c>
      <c r="AA35" s="21">
        <v>3</v>
      </c>
      <c r="AB35" s="23">
        <v>3</v>
      </c>
      <c r="AC35" s="22">
        <v>3</v>
      </c>
      <c r="AD35" s="25" t="str">
        <f>IF(COUNTA(Leverancespecifikationstabel_egenskaber[[#This Row],[Opstart af fase   ]:[… ]])&gt;0, "●", "")</f>
        <v>●</v>
      </c>
      <c r="AE35" s="21">
        <v>3</v>
      </c>
      <c r="AF35" s="23">
        <v>3</v>
      </c>
      <c r="AG35" s="22">
        <v>3</v>
      </c>
      <c r="AH35" s="25" t="str">
        <f>IF(COUNTA(Leverancespecifikationstabel_egenskaber[[#This Row],[Opstart af fase     ]:[Opstart af commissionning]])&gt;0, "●", "")</f>
        <v>●</v>
      </c>
      <c r="AI35" s="21">
        <v>3</v>
      </c>
      <c r="AJ35" s="23">
        <v>3</v>
      </c>
      <c r="AK35" s="22">
        <v>3</v>
      </c>
      <c r="AL35" s="25" t="str">
        <f>IF(COUNTA(Leverancespecifikationstabel_egenskaber[[#This Row],[Granskning     ]:[Overdragelse]])&gt;0, "●", "")</f>
        <v>●</v>
      </c>
      <c r="AM35" s="18"/>
      <c r="AN35" s="19" t="s">
        <v>5</v>
      </c>
      <c r="AO35" s="45" t="s">
        <v>5</v>
      </c>
      <c r="AP35" s="46"/>
      <c r="AQ35" s="58"/>
      <c r="AR35" s="20" t="s">
        <v>209</v>
      </c>
      <c r="AS35" s="18"/>
      <c r="AT35" s="57" t="s">
        <v>210</v>
      </c>
      <c r="AU35" s="44" t="s">
        <v>214</v>
      </c>
      <c r="AV35" s="50" t="s">
        <v>273</v>
      </c>
      <c r="AW35" s="49" t="s">
        <v>274</v>
      </c>
      <c r="AX35" s="49" t="str">
        <f>IF(Leverancespecifikationstabel_egenskaber[[#This Row],[Forekomst / Type]]="Forekomst", "Instance", "Type")</f>
        <v>Instance</v>
      </c>
      <c r="AY35" s="49" t="s">
        <v>400</v>
      </c>
      <c r="AZ35" s="49" t="s">
        <v>391</v>
      </c>
      <c r="BA35" s="48" t="s">
        <v>395</v>
      </c>
      <c r="BB35" s="43" t="str">
        <f>IF(Leverancespecifikationstabel_egenskaber[[#This Row],[Fagmodel]]&lt;&gt;"", "●", "")</f>
        <v>●</v>
      </c>
      <c r="BC35" s="54"/>
    </row>
    <row r="36" spans="1:55" ht="51" x14ac:dyDescent="0.3">
      <c r="A36" s="57"/>
      <c r="B36" s="62" t="s">
        <v>453</v>
      </c>
      <c r="C36" s="30"/>
      <c r="D36" s="64" t="s">
        <v>83</v>
      </c>
      <c r="E36" s="24" t="s">
        <v>84</v>
      </c>
      <c r="F36" s="94" t="s">
        <v>80</v>
      </c>
      <c r="G36" s="63"/>
      <c r="H36" s="17"/>
      <c r="I36" s="21"/>
      <c r="J36" s="23">
        <v>2</v>
      </c>
      <c r="K36" s="22">
        <v>2</v>
      </c>
      <c r="L36" s="25" t="str">
        <f>IF(COUNTA(Leverancespecifikationstabel_egenskaber[[#This Row],[Opstart af fase]:[Granskning]])&gt;0, "●", "")</f>
        <v>●</v>
      </c>
      <c r="M36" s="21">
        <v>2</v>
      </c>
      <c r="N36" s="23">
        <v>2</v>
      </c>
      <c r="O36" s="22">
        <v>2</v>
      </c>
      <c r="P36" s="25" t="str">
        <f>IF(COUNTA(Leverancespecifikationstabel_egenskaber[[#This Row],[Opstart af fase ]:[Granskning ]])&gt;0, "●", "")</f>
        <v>●</v>
      </c>
      <c r="Q36" s="21">
        <v>2</v>
      </c>
      <c r="R36" s="23">
        <v>2</v>
      </c>
      <c r="S36" s="23">
        <v>3</v>
      </c>
      <c r="T36" s="22">
        <v>3</v>
      </c>
      <c r="U36" s="25" t="str">
        <f>IF(COUNTA(Leverancespecifikationstabel_egenskaber[[#This Row],[Opstart af fase  ]:[Myndighedsgodkendelse]])&gt;0, "●", "")</f>
        <v>●</v>
      </c>
      <c r="V36" s="21">
        <v>3</v>
      </c>
      <c r="W36" s="23">
        <v>3</v>
      </c>
      <c r="X36" s="23">
        <v>3</v>
      </c>
      <c r="Y36" s="22">
        <v>3</v>
      </c>
      <c r="Z36" s="25" t="str">
        <f>IF(COUNTA(Leverancespecifikationstabel_egenskaber[[#This Row],[Opstart af fase    ]:[Udbud]])&gt;0, "●", "")</f>
        <v>●</v>
      </c>
      <c r="AA36" s="21">
        <v>3</v>
      </c>
      <c r="AB36" s="23">
        <v>3</v>
      </c>
      <c r="AC36" s="22">
        <v>3</v>
      </c>
      <c r="AD36" s="25" t="str">
        <f>IF(COUNTA(Leverancespecifikationstabel_egenskaber[[#This Row],[Opstart af fase   ]:[… ]])&gt;0, "●", "")</f>
        <v>●</v>
      </c>
      <c r="AE36" s="21">
        <v>3</v>
      </c>
      <c r="AF36" s="23">
        <v>3</v>
      </c>
      <c r="AG36" s="22">
        <v>3</v>
      </c>
      <c r="AH36" s="25" t="str">
        <f>IF(COUNTA(Leverancespecifikationstabel_egenskaber[[#This Row],[Opstart af fase     ]:[Opstart af commissionning]])&gt;0, "●", "")</f>
        <v>●</v>
      </c>
      <c r="AI36" s="21">
        <v>3</v>
      </c>
      <c r="AJ36" s="23">
        <v>3</v>
      </c>
      <c r="AK36" s="22">
        <v>3</v>
      </c>
      <c r="AL36" s="25" t="str">
        <f>IF(COUNTA(Leverancespecifikationstabel_egenskaber[[#This Row],[Granskning     ]:[Overdragelse]])&gt;0, "●", "")</f>
        <v>●</v>
      </c>
      <c r="AM36" s="18"/>
      <c r="AN36" s="19" t="s">
        <v>5</v>
      </c>
      <c r="AO36" s="45" t="s">
        <v>5</v>
      </c>
      <c r="AP36" s="46"/>
      <c r="AQ36" s="58"/>
      <c r="AR36" s="20" t="s">
        <v>209</v>
      </c>
      <c r="AS36" s="18"/>
      <c r="AT36" s="57" t="s">
        <v>210</v>
      </c>
      <c r="AU36" s="44" t="s">
        <v>214</v>
      </c>
      <c r="AV36" s="50" t="s">
        <v>275</v>
      </c>
      <c r="AW36" s="49" t="s">
        <v>276</v>
      </c>
      <c r="AX36" s="49" t="str">
        <f>IF(Leverancespecifikationstabel_egenskaber[[#This Row],[Forekomst / Type]]="Forekomst", "Instance", "Type")</f>
        <v>Instance</v>
      </c>
      <c r="AY36" s="49" t="s">
        <v>400</v>
      </c>
      <c r="AZ36" s="49" t="s">
        <v>391</v>
      </c>
      <c r="BA36" s="48" t="s">
        <v>395</v>
      </c>
      <c r="BB36" s="43" t="str">
        <f>IF(Leverancespecifikationstabel_egenskaber[[#This Row],[Fagmodel]]&lt;&gt;"", "●", "")</f>
        <v>●</v>
      </c>
      <c r="BC36" s="54"/>
    </row>
    <row r="37" spans="1:55" ht="51" x14ac:dyDescent="0.3">
      <c r="A37" s="57"/>
      <c r="B37" s="62" t="s">
        <v>453</v>
      </c>
      <c r="C37" s="30"/>
      <c r="D37" s="64" t="s">
        <v>85</v>
      </c>
      <c r="E37" s="24" t="s">
        <v>86</v>
      </c>
      <c r="F37" s="94" t="s">
        <v>80</v>
      </c>
      <c r="G37" s="63"/>
      <c r="H37" s="17"/>
      <c r="I37" s="21"/>
      <c r="J37" s="23">
        <v>2</v>
      </c>
      <c r="K37" s="22">
        <v>2</v>
      </c>
      <c r="L37" s="25" t="str">
        <f>IF(COUNTA(Leverancespecifikationstabel_egenskaber[[#This Row],[Opstart af fase]:[Granskning]])&gt;0, "●", "")</f>
        <v>●</v>
      </c>
      <c r="M37" s="21">
        <v>2</v>
      </c>
      <c r="N37" s="23">
        <v>2</v>
      </c>
      <c r="O37" s="22">
        <v>2</v>
      </c>
      <c r="P37" s="25" t="str">
        <f>IF(COUNTA(Leverancespecifikationstabel_egenskaber[[#This Row],[Opstart af fase ]:[Granskning ]])&gt;0, "●", "")</f>
        <v>●</v>
      </c>
      <c r="Q37" s="21">
        <v>2</v>
      </c>
      <c r="R37" s="23">
        <v>2</v>
      </c>
      <c r="S37" s="23">
        <v>3</v>
      </c>
      <c r="T37" s="22">
        <v>3</v>
      </c>
      <c r="U37" s="25" t="str">
        <f>IF(COUNTA(Leverancespecifikationstabel_egenskaber[[#This Row],[Opstart af fase  ]:[Myndighedsgodkendelse]])&gt;0, "●", "")</f>
        <v>●</v>
      </c>
      <c r="V37" s="21">
        <v>3</v>
      </c>
      <c r="W37" s="23">
        <v>3</v>
      </c>
      <c r="X37" s="23">
        <v>3</v>
      </c>
      <c r="Y37" s="22">
        <v>3</v>
      </c>
      <c r="Z37" s="25" t="str">
        <f>IF(COUNTA(Leverancespecifikationstabel_egenskaber[[#This Row],[Opstart af fase    ]:[Udbud]])&gt;0, "●", "")</f>
        <v>●</v>
      </c>
      <c r="AA37" s="21">
        <v>3</v>
      </c>
      <c r="AB37" s="23">
        <v>3</v>
      </c>
      <c r="AC37" s="22">
        <v>3</v>
      </c>
      <c r="AD37" s="25" t="str">
        <f>IF(COUNTA(Leverancespecifikationstabel_egenskaber[[#This Row],[Opstart af fase   ]:[… ]])&gt;0, "●", "")</f>
        <v>●</v>
      </c>
      <c r="AE37" s="21">
        <v>3</v>
      </c>
      <c r="AF37" s="23">
        <v>3</v>
      </c>
      <c r="AG37" s="22">
        <v>3</v>
      </c>
      <c r="AH37" s="25" t="str">
        <f>IF(COUNTA(Leverancespecifikationstabel_egenskaber[[#This Row],[Opstart af fase     ]:[Opstart af commissionning]])&gt;0, "●", "")</f>
        <v>●</v>
      </c>
      <c r="AI37" s="21">
        <v>3</v>
      </c>
      <c r="AJ37" s="23">
        <v>3</v>
      </c>
      <c r="AK37" s="22">
        <v>3</v>
      </c>
      <c r="AL37" s="25" t="str">
        <f>IF(COUNTA(Leverancespecifikationstabel_egenskaber[[#This Row],[Granskning     ]:[Overdragelse]])&gt;0, "●", "")</f>
        <v>●</v>
      </c>
      <c r="AM37" s="18"/>
      <c r="AN37" s="19" t="s">
        <v>5</v>
      </c>
      <c r="AO37" s="45" t="s">
        <v>5</v>
      </c>
      <c r="AP37" s="46"/>
      <c r="AQ37" s="58"/>
      <c r="AR37" s="20" t="s">
        <v>209</v>
      </c>
      <c r="AS37" s="18"/>
      <c r="AT37" s="57" t="s">
        <v>210</v>
      </c>
      <c r="AU37" s="44" t="s">
        <v>214</v>
      </c>
      <c r="AV37" s="50" t="s">
        <v>277</v>
      </c>
      <c r="AW37" s="49" t="s">
        <v>278</v>
      </c>
      <c r="AX37" s="49" t="str">
        <f>IF(Leverancespecifikationstabel_egenskaber[[#This Row],[Forekomst / Type]]="Forekomst", "Instance", "Type")</f>
        <v>Instance</v>
      </c>
      <c r="AY37" s="49" t="s">
        <v>400</v>
      </c>
      <c r="AZ37" s="49" t="s">
        <v>391</v>
      </c>
      <c r="BA37" s="48" t="s">
        <v>395</v>
      </c>
      <c r="BB37" s="43" t="str">
        <f>IF(Leverancespecifikationstabel_egenskaber[[#This Row],[Fagmodel]]&lt;&gt;"", "●", "")</f>
        <v>●</v>
      </c>
      <c r="BC37" s="54"/>
    </row>
    <row r="38" spans="1:55" ht="63.75" x14ac:dyDescent="0.3">
      <c r="A38" s="57"/>
      <c r="B38" s="62" t="s">
        <v>453</v>
      </c>
      <c r="C38" s="30"/>
      <c r="D38" s="64" t="s">
        <v>87</v>
      </c>
      <c r="E38" s="24" t="s">
        <v>88</v>
      </c>
      <c r="F38" s="94" t="s">
        <v>80</v>
      </c>
      <c r="G38" s="63"/>
      <c r="H38" s="17"/>
      <c r="I38" s="21"/>
      <c r="J38" s="23">
        <v>2</v>
      </c>
      <c r="K38" s="22">
        <v>2</v>
      </c>
      <c r="L38" s="25" t="str">
        <f>IF(COUNTA(Leverancespecifikationstabel_egenskaber[[#This Row],[Opstart af fase]:[Granskning]])&gt;0, "●", "")</f>
        <v>●</v>
      </c>
      <c r="M38" s="21">
        <v>2</v>
      </c>
      <c r="N38" s="23">
        <v>2</v>
      </c>
      <c r="O38" s="22">
        <v>2</v>
      </c>
      <c r="P38" s="25" t="str">
        <f>IF(COUNTA(Leverancespecifikationstabel_egenskaber[[#This Row],[Opstart af fase ]:[Granskning ]])&gt;0, "●", "")</f>
        <v>●</v>
      </c>
      <c r="Q38" s="21">
        <v>2</v>
      </c>
      <c r="R38" s="23">
        <v>2</v>
      </c>
      <c r="S38" s="23">
        <v>3</v>
      </c>
      <c r="T38" s="22">
        <v>3</v>
      </c>
      <c r="U38" s="25" t="str">
        <f>IF(COUNTA(Leverancespecifikationstabel_egenskaber[[#This Row],[Opstart af fase  ]:[Myndighedsgodkendelse]])&gt;0, "●", "")</f>
        <v>●</v>
      </c>
      <c r="V38" s="21">
        <v>3</v>
      </c>
      <c r="W38" s="23">
        <v>3</v>
      </c>
      <c r="X38" s="23">
        <v>3</v>
      </c>
      <c r="Y38" s="22">
        <v>3</v>
      </c>
      <c r="Z38" s="25" t="str">
        <f>IF(COUNTA(Leverancespecifikationstabel_egenskaber[[#This Row],[Opstart af fase    ]:[Udbud]])&gt;0, "●", "")</f>
        <v>●</v>
      </c>
      <c r="AA38" s="21">
        <v>3</v>
      </c>
      <c r="AB38" s="23">
        <v>3</v>
      </c>
      <c r="AC38" s="22">
        <v>3</v>
      </c>
      <c r="AD38" s="25" t="str">
        <f>IF(COUNTA(Leverancespecifikationstabel_egenskaber[[#This Row],[Opstart af fase   ]:[… ]])&gt;0, "●", "")</f>
        <v>●</v>
      </c>
      <c r="AE38" s="21">
        <v>3</v>
      </c>
      <c r="AF38" s="23">
        <v>3</v>
      </c>
      <c r="AG38" s="22">
        <v>3</v>
      </c>
      <c r="AH38" s="25" t="str">
        <f>IF(COUNTA(Leverancespecifikationstabel_egenskaber[[#This Row],[Opstart af fase     ]:[Opstart af commissionning]])&gt;0, "●", "")</f>
        <v>●</v>
      </c>
      <c r="AI38" s="21">
        <v>3</v>
      </c>
      <c r="AJ38" s="23">
        <v>3</v>
      </c>
      <c r="AK38" s="22">
        <v>3</v>
      </c>
      <c r="AL38" s="25" t="str">
        <f>IF(COUNTA(Leverancespecifikationstabel_egenskaber[[#This Row],[Granskning     ]:[Overdragelse]])&gt;0, "●", "")</f>
        <v>●</v>
      </c>
      <c r="AM38" s="18"/>
      <c r="AN38" s="19" t="s">
        <v>5</v>
      </c>
      <c r="AO38" s="45" t="s">
        <v>5</v>
      </c>
      <c r="AP38" s="46"/>
      <c r="AQ38" s="58"/>
      <c r="AR38" s="20" t="s">
        <v>209</v>
      </c>
      <c r="AS38" s="18"/>
      <c r="AT38" s="57" t="s">
        <v>210</v>
      </c>
      <c r="AU38" s="44" t="s">
        <v>214</v>
      </c>
      <c r="AV38" s="50" t="s">
        <v>279</v>
      </c>
      <c r="AW38" s="49" t="s">
        <v>280</v>
      </c>
      <c r="AX38" s="49" t="str">
        <f>IF(Leverancespecifikationstabel_egenskaber[[#This Row],[Forekomst / Type]]="Forekomst", "Instance", "Type")</f>
        <v>Instance</v>
      </c>
      <c r="AY38" s="49" t="s">
        <v>400</v>
      </c>
      <c r="AZ38" s="49" t="s">
        <v>391</v>
      </c>
      <c r="BA38" s="48" t="s">
        <v>395</v>
      </c>
      <c r="BB38" s="43" t="str">
        <f>IF(Leverancespecifikationstabel_egenskaber[[#This Row],[Fagmodel]]&lt;&gt;"", "●", "")</f>
        <v>●</v>
      </c>
      <c r="BC38" s="54"/>
    </row>
    <row r="39" spans="1:55" ht="25.5" x14ac:dyDescent="0.3">
      <c r="A39" s="57"/>
      <c r="B39" s="62" t="s">
        <v>453</v>
      </c>
      <c r="C39" s="30"/>
      <c r="D39" s="64" t="s">
        <v>89</v>
      </c>
      <c r="E39" s="24" t="s">
        <v>90</v>
      </c>
      <c r="F39" s="94" t="s">
        <v>80</v>
      </c>
      <c r="G39" s="63"/>
      <c r="H39" s="17"/>
      <c r="I39" s="21"/>
      <c r="J39" s="23">
        <v>2</v>
      </c>
      <c r="K39" s="22">
        <v>2</v>
      </c>
      <c r="L39" s="25" t="str">
        <f>IF(COUNTA(Leverancespecifikationstabel_egenskaber[[#This Row],[Opstart af fase]:[Granskning]])&gt;0, "●", "")</f>
        <v>●</v>
      </c>
      <c r="M39" s="21">
        <v>2</v>
      </c>
      <c r="N39" s="23">
        <v>2</v>
      </c>
      <c r="O39" s="22">
        <v>2</v>
      </c>
      <c r="P39" s="25" t="str">
        <f>IF(COUNTA(Leverancespecifikationstabel_egenskaber[[#This Row],[Opstart af fase ]:[Granskning ]])&gt;0, "●", "")</f>
        <v>●</v>
      </c>
      <c r="Q39" s="21">
        <v>2</v>
      </c>
      <c r="R39" s="23">
        <v>2</v>
      </c>
      <c r="S39" s="23">
        <v>3</v>
      </c>
      <c r="T39" s="22">
        <v>3</v>
      </c>
      <c r="U39" s="25" t="str">
        <f>IF(COUNTA(Leverancespecifikationstabel_egenskaber[[#This Row],[Opstart af fase  ]:[Myndighedsgodkendelse]])&gt;0, "●", "")</f>
        <v>●</v>
      </c>
      <c r="V39" s="21">
        <v>3</v>
      </c>
      <c r="W39" s="23">
        <v>3</v>
      </c>
      <c r="X39" s="23">
        <v>3</v>
      </c>
      <c r="Y39" s="22">
        <v>3</v>
      </c>
      <c r="Z39" s="25" t="str">
        <f>IF(COUNTA(Leverancespecifikationstabel_egenskaber[[#This Row],[Opstart af fase    ]:[Udbud]])&gt;0, "●", "")</f>
        <v>●</v>
      </c>
      <c r="AA39" s="21">
        <v>3</v>
      </c>
      <c r="AB39" s="23">
        <v>3</v>
      </c>
      <c r="AC39" s="22">
        <v>3</v>
      </c>
      <c r="AD39" s="25" t="str">
        <f>IF(COUNTA(Leverancespecifikationstabel_egenskaber[[#This Row],[Opstart af fase   ]:[… ]])&gt;0, "●", "")</f>
        <v>●</v>
      </c>
      <c r="AE39" s="21">
        <v>3</v>
      </c>
      <c r="AF39" s="23">
        <v>3</v>
      </c>
      <c r="AG39" s="22">
        <v>3</v>
      </c>
      <c r="AH39" s="25" t="str">
        <f>IF(COUNTA(Leverancespecifikationstabel_egenskaber[[#This Row],[Opstart af fase     ]:[Opstart af commissionning]])&gt;0, "●", "")</f>
        <v>●</v>
      </c>
      <c r="AI39" s="21">
        <v>3</v>
      </c>
      <c r="AJ39" s="23">
        <v>3</v>
      </c>
      <c r="AK39" s="22">
        <v>3</v>
      </c>
      <c r="AL39" s="25" t="str">
        <f>IF(COUNTA(Leverancespecifikationstabel_egenskaber[[#This Row],[Granskning     ]:[Overdragelse]])&gt;0, "●", "")</f>
        <v>●</v>
      </c>
      <c r="AM39" s="18"/>
      <c r="AN39" s="19" t="s">
        <v>5</v>
      </c>
      <c r="AO39" s="45" t="s">
        <v>5</v>
      </c>
      <c r="AP39" s="46"/>
      <c r="AQ39" s="58"/>
      <c r="AR39" s="20" t="s">
        <v>209</v>
      </c>
      <c r="AS39" s="18"/>
      <c r="AT39" s="57" t="s">
        <v>210</v>
      </c>
      <c r="AU39" s="44" t="s">
        <v>214</v>
      </c>
      <c r="AV39" s="50" t="s">
        <v>281</v>
      </c>
      <c r="AW39" s="49" t="s">
        <v>282</v>
      </c>
      <c r="AX39" s="49" t="str">
        <f>IF(Leverancespecifikationstabel_egenskaber[[#This Row],[Forekomst / Type]]="Forekomst", "Instance", "Type")</f>
        <v>Instance</v>
      </c>
      <c r="AY39" s="49" t="s">
        <v>400</v>
      </c>
      <c r="AZ39" s="49" t="s">
        <v>391</v>
      </c>
      <c r="BA39" s="48" t="s">
        <v>395</v>
      </c>
      <c r="BB39" s="43" t="str">
        <f>IF(Leverancespecifikationstabel_egenskaber[[#This Row],[Fagmodel]]&lt;&gt;"", "●", "")</f>
        <v>●</v>
      </c>
      <c r="BC39" s="54"/>
    </row>
    <row r="40" spans="1:55" x14ac:dyDescent="0.3">
      <c r="A40" s="57"/>
      <c r="B40" s="62" t="s">
        <v>453</v>
      </c>
      <c r="C40" s="30"/>
      <c r="D40" s="64" t="s">
        <v>91</v>
      </c>
      <c r="E40" s="24" t="s">
        <v>92</v>
      </c>
      <c r="F40" s="94" t="s">
        <v>80</v>
      </c>
      <c r="G40" s="63"/>
      <c r="H40" s="17"/>
      <c r="I40" s="21"/>
      <c r="J40" s="23"/>
      <c r="K40" s="22"/>
      <c r="L40" s="25" t="str">
        <f>IF(COUNTA(Leverancespecifikationstabel_egenskaber[[#This Row],[Opstart af fase]:[Granskning]])&gt;0, "●", "")</f>
        <v/>
      </c>
      <c r="M40" s="21">
        <v>2</v>
      </c>
      <c r="N40" s="23">
        <v>2</v>
      </c>
      <c r="O40" s="22">
        <v>2</v>
      </c>
      <c r="P40" s="25" t="str">
        <f>IF(COUNTA(Leverancespecifikationstabel_egenskaber[[#This Row],[Opstart af fase ]:[Granskning ]])&gt;0, "●", "")</f>
        <v>●</v>
      </c>
      <c r="Q40" s="21">
        <v>2</v>
      </c>
      <c r="R40" s="23">
        <v>2</v>
      </c>
      <c r="S40" s="23">
        <v>3</v>
      </c>
      <c r="T40" s="22">
        <v>3</v>
      </c>
      <c r="U40" s="25" t="str">
        <f>IF(COUNTA(Leverancespecifikationstabel_egenskaber[[#This Row],[Opstart af fase  ]:[Myndighedsgodkendelse]])&gt;0, "●", "")</f>
        <v>●</v>
      </c>
      <c r="V40" s="21">
        <v>3</v>
      </c>
      <c r="W40" s="23">
        <v>3</v>
      </c>
      <c r="X40" s="23">
        <v>3</v>
      </c>
      <c r="Y40" s="22">
        <v>3</v>
      </c>
      <c r="Z40" s="25" t="str">
        <f>IF(COUNTA(Leverancespecifikationstabel_egenskaber[[#This Row],[Opstart af fase    ]:[Udbud]])&gt;0, "●", "")</f>
        <v>●</v>
      </c>
      <c r="AA40" s="21">
        <v>3</v>
      </c>
      <c r="AB40" s="23">
        <v>3</v>
      </c>
      <c r="AC40" s="22">
        <v>3</v>
      </c>
      <c r="AD40" s="25" t="str">
        <f>IF(COUNTA(Leverancespecifikationstabel_egenskaber[[#This Row],[Opstart af fase   ]:[… ]])&gt;0, "●", "")</f>
        <v>●</v>
      </c>
      <c r="AE40" s="21">
        <v>3</v>
      </c>
      <c r="AF40" s="23">
        <v>3</v>
      </c>
      <c r="AG40" s="22">
        <v>3</v>
      </c>
      <c r="AH40" s="25" t="str">
        <f>IF(COUNTA(Leverancespecifikationstabel_egenskaber[[#This Row],[Opstart af fase     ]:[Opstart af commissionning]])&gt;0, "●", "")</f>
        <v>●</v>
      </c>
      <c r="AI40" s="21">
        <v>3</v>
      </c>
      <c r="AJ40" s="23">
        <v>3</v>
      </c>
      <c r="AK40" s="22">
        <v>3</v>
      </c>
      <c r="AL40" s="25" t="str">
        <f>IF(COUNTA(Leverancespecifikationstabel_egenskaber[[#This Row],[Granskning     ]:[Overdragelse]])&gt;0, "●", "")</f>
        <v>●</v>
      </c>
      <c r="AM40" s="18"/>
      <c r="AN40" s="19" t="s">
        <v>5</v>
      </c>
      <c r="AO40" s="45" t="s">
        <v>5</v>
      </c>
      <c r="AP40" s="46"/>
      <c r="AQ40" s="58"/>
      <c r="AR40" s="20" t="s">
        <v>209</v>
      </c>
      <c r="AS40" s="18"/>
      <c r="AT40" s="57" t="s">
        <v>210</v>
      </c>
      <c r="AU40" s="44" t="s">
        <v>214</v>
      </c>
      <c r="AV40" s="50" t="s">
        <v>283</v>
      </c>
      <c r="AW40" s="49" t="s">
        <v>284</v>
      </c>
      <c r="AX40" s="49" t="str">
        <f>IF(Leverancespecifikationstabel_egenskaber[[#This Row],[Forekomst / Type]]="Forekomst", "Instance", "Type")</f>
        <v>Instance</v>
      </c>
      <c r="AY40" s="49" t="s">
        <v>400</v>
      </c>
      <c r="AZ40" s="49" t="s">
        <v>391</v>
      </c>
      <c r="BA40" s="48" t="s">
        <v>395</v>
      </c>
      <c r="BB40" s="43" t="str">
        <f>IF(Leverancespecifikationstabel_egenskaber[[#This Row],[Fagmodel]]&lt;&gt;"", "●", "")</f>
        <v>●</v>
      </c>
      <c r="BC40" s="54"/>
    </row>
    <row r="41" spans="1:55" x14ac:dyDescent="0.3">
      <c r="A41" s="57"/>
      <c r="B41" s="62" t="s">
        <v>453</v>
      </c>
      <c r="C41" s="30"/>
      <c r="D41" s="64" t="s">
        <v>93</v>
      </c>
      <c r="E41" s="24" t="s">
        <v>94</v>
      </c>
      <c r="F41" s="94" t="s">
        <v>80</v>
      </c>
      <c r="G41" s="63"/>
      <c r="H41" s="17"/>
      <c r="I41" s="21"/>
      <c r="J41" s="23"/>
      <c r="K41" s="22"/>
      <c r="L41" s="25" t="str">
        <f>IF(COUNTA(Leverancespecifikationstabel_egenskaber[[#This Row],[Opstart af fase]:[Granskning]])&gt;0, "●", "")</f>
        <v/>
      </c>
      <c r="M41" s="21">
        <v>2</v>
      </c>
      <c r="N41" s="23">
        <v>2</v>
      </c>
      <c r="O41" s="22">
        <v>2</v>
      </c>
      <c r="P41" s="25" t="str">
        <f>IF(COUNTA(Leverancespecifikationstabel_egenskaber[[#This Row],[Opstart af fase ]:[Granskning ]])&gt;0, "●", "")</f>
        <v>●</v>
      </c>
      <c r="Q41" s="21">
        <v>2</v>
      </c>
      <c r="R41" s="23">
        <v>2</v>
      </c>
      <c r="S41" s="23">
        <v>3</v>
      </c>
      <c r="T41" s="22">
        <v>3</v>
      </c>
      <c r="U41" s="25" t="str">
        <f>IF(COUNTA(Leverancespecifikationstabel_egenskaber[[#This Row],[Opstart af fase  ]:[Myndighedsgodkendelse]])&gt;0, "●", "")</f>
        <v>●</v>
      </c>
      <c r="V41" s="21">
        <v>3</v>
      </c>
      <c r="W41" s="23">
        <v>3</v>
      </c>
      <c r="X41" s="23">
        <v>3</v>
      </c>
      <c r="Y41" s="22">
        <v>3</v>
      </c>
      <c r="Z41" s="25" t="str">
        <f>IF(COUNTA(Leverancespecifikationstabel_egenskaber[[#This Row],[Opstart af fase    ]:[Udbud]])&gt;0, "●", "")</f>
        <v>●</v>
      </c>
      <c r="AA41" s="21">
        <v>3</v>
      </c>
      <c r="AB41" s="23">
        <v>3</v>
      </c>
      <c r="AC41" s="22">
        <v>3</v>
      </c>
      <c r="AD41" s="25" t="str">
        <f>IF(COUNTA(Leverancespecifikationstabel_egenskaber[[#This Row],[Opstart af fase   ]:[… ]])&gt;0, "●", "")</f>
        <v>●</v>
      </c>
      <c r="AE41" s="21">
        <v>3</v>
      </c>
      <c r="AF41" s="23">
        <v>3</v>
      </c>
      <c r="AG41" s="22">
        <v>3</v>
      </c>
      <c r="AH41" s="25" t="str">
        <f>IF(COUNTA(Leverancespecifikationstabel_egenskaber[[#This Row],[Opstart af fase     ]:[Opstart af commissionning]])&gt;0, "●", "")</f>
        <v>●</v>
      </c>
      <c r="AI41" s="21">
        <v>3</v>
      </c>
      <c r="AJ41" s="23">
        <v>3</v>
      </c>
      <c r="AK41" s="22">
        <v>3</v>
      </c>
      <c r="AL41" s="25" t="str">
        <f>IF(COUNTA(Leverancespecifikationstabel_egenskaber[[#This Row],[Granskning     ]:[Overdragelse]])&gt;0, "●", "")</f>
        <v>●</v>
      </c>
      <c r="AM41" s="18"/>
      <c r="AN41" s="19" t="s">
        <v>5</v>
      </c>
      <c r="AO41" s="45" t="s">
        <v>5</v>
      </c>
      <c r="AP41" s="46"/>
      <c r="AQ41" s="58"/>
      <c r="AR41" s="20" t="s">
        <v>209</v>
      </c>
      <c r="AS41" s="18"/>
      <c r="AT41" s="57" t="s">
        <v>210</v>
      </c>
      <c r="AU41" s="44" t="s">
        <v>214</v>
      </c>
      <c r="AV41" s="50" t="s">
        <v>285</v>
      </c>
      <c r="AW41" s="49" t="s">
        <v>286</v>
      </c>
      <c r="AX41" s="49" t="str">
        <f>IF(Leverancespecifikationstabel_egenskaber[[#This Row],[Forekomst / Type]]="Forekomst", "Instance", "Type")</f>
        <v>Instance</v>
      </c>
      <c r="AY41" s="49" t="s">
        <v>400</v>
      </c>
      <c r="AZ41" s="49" t="s">
        <v>391</v>
      </c>
      <c r="BA41" s="48" t="s">
        <v>395</v>
      </c>
      <c r="BB41" s="43" t="str">
        <f>IF(Leverancespecifikationstabel_egenskaber[[#This Row],[Fagmodel]]&lt;&gt;"", "●", "")</f>
        <v>●</v>
      </c>
      <c r="BC41" s="54"/>
    </row>
    <row r="42" spans="1:55" ht="38.25" x14ac:dyDescent="0.3">
      <c r="A42" s="57"/>
      <c r="B42" s="62" t="s">
        <v>453</v>
      </c>
      <c r="C42" s="30"/>
      <c r="D42" s="64" t="s">
        <v>95</v>
      </c>
      <c r="E42" s="24" t="s">
        <v>96</v>
      </c>
      <c r="F42" s="94" t="s">
        <v>80</v>
      </c>
      <c r="G42" s="63"/>
      <c r="H42" s="17"/>
      <c r="I42" s="21"/>
      <c r="J42" s="23"/>
      <c r="K42" s="22"/>
      <c r="L42" s="25" t="str">
        <f>IF(COUNTA(Leverancespecifikationstabel_egenskaber[[#This Row],[Opstart af fase]:[Granskning]])&gt;0, "●", "")</f>
        <v/>
      </c>
      <c r="M42" s="21">
        <v>2</v>
      </c>
      <c r="N42" s="23">
        <v>2</v>
      </c>
      <c r="O42" s="22">
        <v>2</v>
      </c>
      <c r="P42" s="25" t="str">
        <f>IF(COUNTA(Leverancespecifikationstabel_egenskaber[[#This Row],[Opstart af fase ]:[Granskning ]])&gt;0, "●", "")</f>
        <v>●</v>
      </c>
      <c r="Q42" s="21">
        <v>2</v>
      </c>
      <c r="R42" s="23">
        <v>2</v>
      </c>
      <c r="S42" s="23">
        <v>2</v>
      </c>
      <c r="T42" s="22">
        <v>3</v>
      </c>
      <c r="U42" s="25" t="str">
        <f>IF(COUNTA(Leverancespecifikationstabel_egenskaber[[#This Row],[Opstart af fase  ]:[Myndighedsgodkendelse]])&gt;0, "●", "")</f>
        <v>●</v>
      </c>
      <c r="V42" s="21">
        <v>3</v>
      </c>
      <c r="W42" s="23">
        <v>3</v>
      </c>
      <c r="X42" s="23">
        <v>3</v>
      </c>
      <c r="Y42" s="22">
        <v>3</v>
      </c>
      <c r="Z42" s="25" t="str">
        <f>IF(COUNTA(Leverancespecifikationstabel_egenskaber[[#This Row],[Opstart af fase    ]:[Udbud]])&gt;0, "●", "")</f>
        <v>●</v>
      </c>
      <c r="AA42" s="21">
        <v>3</v>
      </c>
      <c r="AB42" s="23">
        <v>3</v>
      </c>
      <c r="AC42" s="22">
        <v>3</v>
      </c>
      <c r="AD42" s="25" t="str">
        <f>IF(COUNTA(Leverancespecifikationstabel_egenskaber[[#This Row],[Opstart af fase   ]:[… ]])&gt;0, "●", "")</f>
        <v>●</v>
      </c>
      <c r="AE42" s="21">
        <v>3</v>
      </c>
      <c r="AF42" s="23">
        <v>3</v>
      </c>
      <c r="AG42" s="22">
        <v>3</v>
      </c>
      <c r="AH42" s="25" t="str">
        <f>IF(COUNTA(Leverancespecifikationstabel_egenskaber[[#This Row],[Opstart af fase     ]:[Opstart af commissionning]])&gt;0, "●", "")</f>
        <v>●</v>
      </c>
      <c r="AI42" s="21">
        <v>3</v>
      </c>
      <c r="AJ42" s="23">
        <v>3</v>
      </c>
      <c r="AK42" s="22">
        <v>3</v>
      </c>
      <c r="AL42" s="25" t="str">
        <f>IF(COUNTA(Leverancespecifikationstabel_egenskaber[[#This Row],[Granskning     ]:[Overdragelse]])&gt;0, "●", "")</f>
        <v>●</v>
      </c>
      <c r="AM42" s="18"/>
      <c r="AN42" s="19" t="s">
        <v>5</v>
      </c>
      <c r="AO42" s="45" t="s">
        <v>5</v>
      </c>
      <c r="AP42" s="46"/>
      <c r="AQ42" s="58"/>
      <c r="AR42" s="20" t="s">
        <v>209</v>
      </c>
      <c r="AS42" s="18"/>
      <c r="AT42" s="57" t="s">
        <v>210</v>
      </c>
      <c r="AU42" s="44" t="s">
        <v>214</v>
      </c>
      <c r="AV42" s="50" t="s">
        <v>287</v>
      </c>
      <c r="AW42" s="49" t="s">
        <v>288</v>
      </c>
      <c r="AX42" s="49" t="str">
        <f>IF(Leverancespecifikationstabel_egenskaber[[#This Row],[Forekomst / Type]]="Forekomst", "Instance", "Type")</f>
        <v>Instance</v>
      </c>
      <c r="AY42" s="49" t="s">
        <v>400</v>
      </c>
      <c r="AZ42" s="49" t="s">
        <v>391</v>
      </c>
      <c r="BA42" s="48" t="s">
        <v>395</v>
      </c>
      <c r="BB42" s="43" t="str">
        <f>IF(Leverancespecifikationstabel_egenskaber[[#This Row],[Fagmodel]]&lt;&gt;"", "●", "")</f>
        <v>●</v>
      </c>
      <c r="BC42" s="54"/>
    </row>
    <row r="43" spans="1:55" x14ac:dyDescent="0.3">
      <c r="A43" s="57"/>
      <c r="B43" s="62" t="s">
        <v>453</v>
      </c>
      <c r="C43" s="30"/>
      <c r="D43" s="64" t="s">
        <v>97</v>
      </c>
      <c r="E43" s="24" t="s">
        <v>98</v>
      </c>
      <c r="F43" s="94" t="s">
        <v>99</v>
      </c>
      <c r="G43" s="63"/>
      <c r="H43" s="17"/>
      <c r="I43" s="21"/>
      <c r="J43" s="23"/>
      <c r="K43" s="22"/>
      <c r="L43" s="25" t="str">
        <f>IF(COUNTA(Leverancespecifikationstabel_egenskaber[[#This Row],[Opstart af fase]:[Granskning]])&gt;0, "●", "")</f>
        <v/>
      </c>
      <c r="M43" s="21">
        <v>2</v>
      </c>
      <c r="N43" s="23">
        <v>2</v>
      </c>
      <c r="O43" s="22">
        <v>2</v>
      </c>
      <c r="P43" s="25" t="str">
        <f>IF(COUNTA(Leverancespecifikationstabel_egenskaber[[#This Row],[Opstart af fase ]:[Granskning ]])&gt;0, "●", "")</f>
        <v>●</v>
      </c>
      <c r="Q43" s="21">
        <v>2</v>
      </c>
      <c r="R43" s="23">
        <v>2</v>
      </c>
      <c r="S43" s="23">
        <v>2</v>
      </c>
      <c r="T43" s="22">
        <v>3</v>
      </c>
      <c r="U43" s="25" t="str">
        <f>IF(COUNTA(Leverancespecifikationstabel_egenskaber[[#This Row],[Opstart af fase  ]:[Myndighedsgodkendelse]])&gt;0, "●", "")</f>
        <v>●</v>
      </c>
      <c r="V43" s="21">
        <v>3</v>
      </c>
      <c r="W43" s="23">
        <v>3</v>
      </c>
      <c r="X43" s="23">
        <v>3</v>
      </c>
      <c r="Y43" s="22">
        <v>3</v>
      </c>
      <c r="Z43" s="25" t="str">
        <f>IF(COUNTA(Leverancespecifikationstabel_egenskaber[[#This Row],[Opstart af fase    ]:[Udbud]])&gt;0, "●", "")</f>
        <v>●</v>
      </c>
      <c r="AA43" s="21">
        <v>3</v>
      </c>
      <c r="AB43" s="23">
        <v>3</v>
      </c>
      <c r="AC43" s="22">
        <v>3</v>
      </c>
      <c r="AD43" s="25" t="str">
        <f>IF(COUNTA(Leverancespecifikationstabel_egenskaber[[#This Row],[Opstart af fase   ]:[… ]])&gt;0, "●", "")</f>
        <v>●</v>
      </c>
      <c r="AE43" s="21">
        <v>3</v>
      </c>
      <c r="AF43" s="23">
        <v>3</v>
      </c>
      <c r="AG43" s="22">
        <v>3</v>
      </c>
      <c r="AH43" s="25" t="str">
        <f>IF(COUNTA(Leverancespecifikationstabel_egenskaber[[#This Row],[Opstart af fase     ]:[Opstart af commissionning]])&gt;0, "●", "")</f>
        <v>●</v>
      </c>
      <c r="AI43" s="21">
        <v>3</v>
      </c>
      <c r="AJ43" s="23">
        <v>3</v>
      </c>
      <c r="AK43" s="22">
        <v>3</v>
      </c>
      <c r="AL43" s="25" t="str">
        <f>IF(COUNTA(Leverancespecifikationstabel_egenskaber[[#This Row],[Granskning     ]:[Overdragelse]])&gt;0, "●", "")</f>
        <v>●</v>
      </c>
      <c r="AM43" s="18"/>
      <c r="AN43" s="19" t="s">
        <v>5</v>
      </c>
      <c r="AO43" s="45" t="s">
        <v>5</v>
      </c>
      <c r="AP43" s="46"/>
      <c r="AQ43" s="58"/>
      <c r="AR43" s="20" t="s">
        <v>209</v>
      </c>
      <c r="AS43" s="18"/>
      <c r="AT43" s="57" t="s">
        <v>210</v>
      </c>
      <c r="AU43" s="44" t="s">
        <v>211</v>
      </c>
      <c r="AV43" s="50" t="s">
        <v>289</v>
      </c>
      <c r="AW43" s="49" t="s">
        <v>290</v>
      </c>
      <c r="AX43" s="49" t="str">
        <f>IF(Leverancespecifikationstabel_egenskaber[[#This Row],[Forekomst / Type]]="Forekomst", "Instance", "Type")</f>
        <v>Instance</v>
      </c>
      <c r="AY43" s="49" t="s">
        <v>400</v>
      </c>
      <c r="AZ43" s="49" t="s">
        <v>391</v>
      </c>
      <c r="BA43" s="48" t="s">
        <v>393</v>
      </c>
      <c r="BB43" s="43" t="str">
        <f>IF(Leverancespecifikationstabel_egenskaber[[#This Row],[Fagmodel]]&lt;&gt;"", "●", "")</f>
        <v>●</v>
      </c>
      <c r="BC43" s="54"/>
    </row>
    <row r="44" spans="1:55" ht="38.25" x14ac:dyDescent="0.3">
      <c r="A44" s="57"/>
      <c r="B44" s="62" t="s">
        <v>453</v>
      </c>
      <c r="C44" s="30"/>
      <c r="D44" s="64" t="s">
        <v>100</v>
      </c>
      <c r="E44" s="24" t="s">
        <v>101</v>
      </c>
      <c r="F44" s="94" t="s">
        <v>80</v>
      </c>
      <c r="G44" s="63"/>
      <c r="H44" s="17"/>
      <c r="I44" s="21"/>
      <c r="J44" s="23"/>
      <c r="K44" s="22"/>
      <c r="L44" s="25" t="str">
        <f>IF(COUNTA(Leverancespecifikationstabel_egenskaber[[#This Row],[Opstart af fase]:[Granskning]])&gt;0, "●", "")</f>
        <v/>
      </c>
      <c r="M44" s="21">
        <v>2</v>
      </c>
      <c r="N44" s="23">
        <v>2</v>
      </c>
      <c r="O44" s="22">
        <v>2</v>
      </c>
      <c r="P44" s="25" t="str">
        <f>IF(COUNTA(Leverancespecifikationstabel_egenskaber[[#This Row],[Opstart af fase ]:[Granskning ]])&gt;0, "●", "")</f>
        <v>●</v>
      </c>
      <c r="Q44" s="21">
        <v>2</v>
      </c>
      <c r="R44" s="23">
        <v>2</v>
      </c>
      <c r="S44" s="23">
        <v>2</v>
      </c>
      <c r="T44" s="22">
        <v>3</v>
      </c>
      <c r="U44" s="25" t="str">
        <f>IF(COUNTA(Leverancespecifikationstabel_egenskaber[[#This Row],[Opstart af fase  ]:[Myndighedsgodkendelse]])&gt;0, "●", "")</f>
        <v>●</v>
      </c>
      <c r="V44" s="21">
        <v>3</v>
      </c>
      <c r="W44" s="23">
        <v>3</v>
      </c>
      <c r="X44" s="23">
        <v>3</v>
      </c>
      <c r="Y44" s="22">
        <v>3</v>
      </c>
      <c r="Z44" s="25" t="str">
        <f>IF(COUNTA(Leverancespecifikationstabel_egenskaber[[#This Row],[Opstart af fase    ]:[Udbud]])&gt;0, "●", "")</f>
        <v>●</v>
      </c>
      <c r="AA44" s="21">
        <v>3</v>
      </c>
      <c r="AB44" s="23">
        <v>3</v>
      </c>
      <c r="AC44" s="22">
        <v>3</v>
      </c>
      <c r="AD44" s="25" t="str">
        <f>IF(COUNTA(Leverancespecifikationstabel_egenskaber[[#This Row],[Opstart af fase   ]:[… ]])&gt;0, "●", "")</f>
        <v>●</v>
      </c>
      <c r="AE44" s="21">
        <v>3</v>
      </c>
      <c r="AF44" s="23">
        <v>3</v>
      </c>
      <c r="AG44" s="22">
        <v>3</v>
      </c>
      <c r="AH44" s="25" t="str">
        <f>IF(COUNTA(Leverancespecifikationstabel_egenskaber[[#This Row],[Opstart af fase     ]:[Opstart af commissionning]])&gt;0, "●", "")</f>
        <v>●</v>
      </c>
      <c r="AI44" s="21">
        <v>3</v>
      </c>
      <c r="AJ44" s="23">
        <v>3</v>
      </c>
      <c r="AK44" s="22">
        <v>3</v>
      </c>
      <c r="AL44" s="25" t="str">
        <f>IF(COUNTA(Leverancespecifikationstabel_egenskaber[[#This Row],[Granskning     ]:[Overdragelse]])&gt;0, "●", "")</f>
        <v>●</v>
      </c>
      <c r="AM44" s="18"/>
      <c r="AN44" s="19" t="s">
        <v>5</v>
      </c>
      <c r="AO44" s="45" t="s">
        <v>5</v>
      </c>
      <c r="AP44" s="46"/>
      <c r="AQ44" s="58"/>
      <c r="AR44" s="20" t="s">
        <v>209</v>
      </c>
      <c r="AS44" s="18"/>
      <c r="AT44" s="57" t="s">
        <v>210</v>
      </c>
      <c r="AU44" s="44" t="s">
        <v>214</v>
      </c>
      <c r="AV44" s="50" t="s">
        <v>291</v>
      </c>
      <c r="AW44" s="49" t="s">
        <v>292</v>
      </c>
      <c r="AX44" s="49" t="str">
        <f>IF(Leverancespecifikationstabel_egenskaber[[#This Row],[Forekomst / Type]]="Forekomst", "Instance", "Type")</f>
        <v>Instance</v>
      </c>
      <c r="AY44" s="49" t="s">
        <v>400</v>
      </c>
      <c r="AZ44" s="49" t="s">
        <v>391</v>
      </c>
      <c r="BA44" s="48" t="s">
        <v>395</v>
      </c>
      <c r="BB44" s="43" t="str">
        <f>IF(Leverancespecifikationstabel_egenskaber[[#This Row],[Fagmodel]]&lt;&gt;"", "●", "")</f>
        <v>●</v>
      </c>
      <c r="BC44" s="54"/>
    </row>
    <row r="45" spans="1:55" x14ac:dyDescent="0.3">
      <c r="A45" s="57"/>
      <c r="B45" s="62" t="s">
        <v>453</v>
      </c>
      <c r="C45" s="30"/>
      <c r="D45" s="64" t="s">
        <v>116</v>
      </c>
      <c r="E45" s="24" t="s">
        <v>117</v>
      </c>
      <c r="F45" s="94" t="s">
        <v>118</v>
      </c>
      <c r="G45" s="63"/>
      <c r="H45" s="17"/>
      <c r="I45" s="21"/>
      <c r="J45" s="23"/>
      <c r="K45" s="22"/>
      <c r="L45" s="25" t="str">
        <f>IF(COUNTA(Leverancespecifikationstabel_egenskaber[[#This Row],[Opstart af fase]:[Granskning]])&gt;0, "●", "")</f>
        <v/>
      </c>
      <c r="M45" s="21">
        <v>2</v>
      </c>
      <c r="N45" s="23">
        <v>2</v>
      </c>
      <c r="O45" s="22">
        <v>2</v>
      </c>
      <c r="P45" s="25" t="str">
        <f>IF(COUNTA(Leverancespecifikationstabel_egenskaber[[#This Row],[Opstart af fase ]:[Granskning ]])&gt;0, "●", "")</f>
        <v>●</v>
      </c>
      <c r="Q45" s="21">
        <v>2</v>
      </c>
      <c r="R45" s="23">
        <v>2</v>
      </c>
      <c r="S45" s="23">
        <v>2</v>
      </c>
      <c r="T45" s="22">
        <v>3</v>
      </c>
      <c r="U45" s="25" t="str">
        <f>IF(COUNTA(Leverancespecifikationstabel_egenskaber[[#This Row],[Opstart af fase  ]:[Myndighedsgodkendelse]])&gt;0, "●", "")</f>
        <v>●</v>
      </c>
      <c r="V45" s="21">
        <v>3</v>
      </c>
      <c r="W45" s="23">
        <v>3</v>
      </c>
      <c r="X45" s="23">
        <v>3</v>
      </c>
      <c r="Y45" s="22">
        <v>3</v>
      </c>
      <c r="Z45" s="25" t="str">
        <f>IF(COUNTA(Leverancespecifikationstabel_egenskaber[[#This Row],[Opstart af fase    ]:[Udbud]])&gt;0, "●", "")</f>
        <v>●</v>
      </c>
      <c r="AA45" s="21">
        <v>3</v>
      </c>
      <c r="AB45" s="23">
        <v>3</v>
      </c>
      <c r="AC45" s="22">
        <v>3</v>
      </c>
      <c r="AD45" s="25" t="str">
        <f>IF(COUNTA(Leverancespecifikationstabel_egenskaber[[#This Row],[Opstart af fase   ]:[… ]])&gt;0, "●", "")</f>
        <v>●</v>
      </c>
      <c r="AE45" s="21">
        <v>3</v>
      </c>
      <c r="AF45" s="23">
        <v>3</v>
      </c>
      <c r="AG45" s="22">
        <v>3</v>
      </c>
      <c r="AH45" s="25" t="str">
        <f>IF(COUNTA(Leverancespecifikationstabel_egenskaber[[#This Row],[Opstart af fase     ]:[Opstart af commissionning]])&gt;0, "●", "")</f>
        <v>●</v>
      </c>
      <c r="AI45" s="21">
        <v>3</v>
      </c>
      <c r="AJ45" s="23">
        <v>3</v>
      </c>
      <c r="AK45" s="22">
        <v>3</v>
      </c>
      <c r="AL45" s="25" t="str">
        <f>IF(COUNTA(Leverancespecifikationstabel_egenskaber[[#This Row],[Granskning     ]:[Overdragelse]])&gt;0, "●", "")</f>
        <v>●</v>
      </c>
      <c r="AM45" s="18"/>
      <c r="AN45" s="19" t="s">
        <v>5</v>
      </c>
      <c r="AO45" s="45" t="s">
        <v>5</v>
      </c>
      <c r="AP45" s="46"/>
      <c r="AQ45" s="58"/>
      <c r="AR45" s="20" t="s">
        <v>209</v>
      </c>
      <c r="AS45" s="18"/>
      <c r="AT45" s="57" t="s">
        <v>210</v>
      </c>
      <c r="AU45" s="44" t="s">
        <v>211</v>
      </c>
      <c r="AV45" s="50" t="s">
        <v>305</v>
      </c>
      <c r="AW45" s="49" t="s">
        <v>306</v>
      </c>
      <c r="AX45" s="49" t="str">
        <f>IF(Leverancespecifikationstabel_egenskaber[[#This Row],[Forekomst / Type]]="Forekomst", "Instance", "Type")</f>
        <v>Instance</v>
      </c>
      <c r="AY45" s="49" t="s">
        <v>400</v>
      </c>
      <c r="AZ45" s="49" t="s">
        <v>391</v>
      </c>
      <c r="BA45" s="48" t="s">
        <v>393</v>
      </c>
      <c r="BB45" s="43" t="str">
        <f>IF(Leverancespecifikationstabel_egenskaber[[#This Row],[Fagmodel]]&lt;&gt;"", "●", "")</f>
        <v>●</v>
      </c>
      <c r="BC45" s="54"/>
    </row>
    <row r="46" spans="1:55" ht="25.5" x14ac:dyDescent="0.3">
      <c r="A46" s="57"/>
      <c r="B46" s="62" t="s">
        <v>453</v>
      </c>
      <c r="C46" s="30"/>
      <c r="D46" s="64" t="s">
        <v>102</v>
      </c>
      <c r="E46" s="24" t="s">
        <v>103</v>
      </c>
      <c r="F46" s="94" t="s">
        <v>104</v>
      </c>
      <c r="G46" s="63"/>
      <c r="H46" s="17"/>
      <c r="I46" s="21"/>
      <c r="J46" s="23"/>
      <c r="K46" s="22"/>
      <c r="L46" s="25" t="str">
        <f>IF(COUNTA(Leverancespecifikationstabel_egenskaber[[#This Row],[Opstart af fase]:[Granskning]])&gt;0, "●", "")</f>
        <v/>
      </c>
      <c r="M46" s="21">
        <v>2</v>
      </c>
      <c r="N46" s="23">
        <v>2</v>
      </c>
      <c r="O46" s="22">
        <v>2</v>
      </c>
      <c r="P46" s="25" t="str">
        <f>IF(COUNTA(Leverancespecifikationstabel_egenskaber[[#This Row],[Opstart af fase ]:[Granskning ]])&gt;0, "●", "")</f>
        <v>●</v>
      </c>
      <c r="Q46" s="21">
        <v>2</v>
      </c>
      <c r="R46" s="23">
        <v>2</v>
      </c>
      <c r="S46" s="23">
        <v>2</v>
      </c>
      <c r="T46" s="22">
        <v>3</v>
      </c>
      <c r="U46" s="25" t="str">
        <f>IF(COUNTA(Leverancespecifikationstabel_egenskaber[[#This Row],[Opstart af fase  ]:[Myndighedsgodkendelse]])&gt;0, "●", "")</f>
        <v>●</v>
      </c>
      <c r="V46" s="21">
        <v>3</v>
      </c>
      <c r="W46" s="23">
        <v>3</v>
      </c>
      <c r="X46" s="23">
        <v>3</v>
      </c>
      <c r="Y46" s="22">
        <v>3</v>
      </c>
      <c r="Z46" s="25" t="str">
        <f>IF(COUNTA(Leverancespecifikationstabel_egenskaber[[#This Row],[Opstart af fase    ]:[Udbud]])&gt;0, "●", "")</f>
        <v>●</v>
      </c>
      <c r="AA46" s="21">
        <v>3</v>
      </c>
      <c r="AB46" s="23">
        <v>3</v>
      </c>
      <c r="AC46" s="22">
        <v>3</v>
      </c>
      <c r="AD46" s="25" t="str">
        <f>IF(COUNTA(Leverancespecifikationstabel_egenskaber[[#This Row],[Opstart af fase   ]:[… ]])&gt;0, "●", "")</f>
        <v>●</v>
      </c>
      <c r="AE46" s="21">
        <v>3</v>
      </c>
      <c r="AF46" s="23">
        <v>3</v>
      </c>
      <c r="AG46" s="22">
        <v>3</v>
      </c>
      <c r="AH46" s="25" t="str">
        <f>IF(COUNTA(Leverancespecifikationstabel_egenskaber[[#This Row],[Opstart af fase     ]:[Opstart af commissionning]])&gt;0, "●", "")</f>
        <v>●</v>
      </c>
      <c r="AI46" s="21">
        <v>3</v>
      </c>
      <c r="AJ46" s="23">
        <v>3</v>
      </c>
      <c r="AK46" s="22">
        <v>3</v>
      </c>
      <c r="AL46" s="25" t="str">
        <f>IF(COUNTA(Leverancespecifikationstabel_egenskaber[[#This Row],[Granskning     ]:[Overdragelse]])&gt;0, "●", "")</f>
        <v>●</v>
      </c>
      <c r="AM46" s="18"/>
      <c r="AN46" s="19" t="s">
        <v>5</v>
      </c>
      <c r="AO46" s="45" t="s">
        <v>5</v>
      </c>
      <c r="AP46" s="46"/>
      <c r="AQ46" s="58"/>
      <c r="AR46" s="20" t="s">
        <v>209</v>
      </c>
      <c r="AS46" s="18"/>
      <c r="AT46" s="57" t="s">
        <v>210</v>
      </c>
      <c r="AU46" s="44" t="s">
        <v>211</v>
      </c>
      <c r="AV46" s="50" t="s">
        <v>293</v>
      </c>
      <c r="AW46" s="49" t="s">
        <v>294</v>
      </c>
      <c r="AX46" s="49" t="str">
        <f>IF(Leverancespecifikationstabel_egenskaber[[#This Row],[Forekomst / Type]]="Forekomst", "Instance", "Type")</f>
        <v>Instance</v>
      </c>
      <c r="AY46" s="49" t="s">
        <v>400</v>
      </c>
      <c r="AZ46" s="49" t="s">
        <v>391</v>
      </c>
      <c r="BA46" s="48" t="s">
        <v>393</v>
      </c>
      <c r="BB46" s="43" t="str">
        <f>IF(Leverancespecifikationstabel_egenskaber[[#This Row],[Fagmodel]]&lt;&gt;"", "●", "")</f>
        <v>●</v>
      </c>
      <c r="BC46" s="54"/>
    </row>
    <row r="47" spans="1:55" x14ac:dyDescent="0.3">
      <c r="A47" s="57"/>
      <c r="B47" s="62" t="s">
        <v>453</v>
      </c>
      <c r="C47" s="30"/>
      <c r="D47" s="64" t="s">
        <v>119</v>
      </c>
      <c r="E47" s="24" t="s">
        <v>120</v>
      </c>
      <c r="F47" s="94" t="s">
        <v>121</v>
      </c>
      <c r="G47" s="63"/>
      <c r="H47" s="17"/>
      <c r="I47" s="21"/>
      <c r="J47" s="23"/>
      <c r="K47" s="22"/>
      <c r="L47" s="25" t="str">
        <f>IF(COUNTA(Leverancespecifikationstabel_egenskaber[[#This Row],[Opstart af fase]:[Granskning]])&gt;0, "●", "")</f>
        <v/>
      </c>
      <c r="M47" s="21">
        <v>2</v>
      </c>
      <c r="N47" s="23">
        <v>2</v>
      </c>
      <c r="O47" s="22">
        <v>2</v>
      </c>
      <c r="P47" s="25" t="str">
        <f>IF(COUNTA(Leverancespecifikationstabel_egenskaber[[#This Row],[Opstart af fase ]:[Granskning ]])&gt;0, "●", "")</f>
        <v>●</v>
      </c>
      <c r="Q47" s="21">
        <v>2</v>
      </c>
      <c r="R47" s="23">
        <v>2</v>
      </c>
      <c r="S47" s="23">
        <v>2</v>
      </c>
      <c r="T47" s="22">
        <v>3</v>
      </c>
      <c r="U47" s="25" t="str">
        <f>IF(COUNTA(Leverancespecifikationstabel_egenskaber[[#This Row],[Opstart af fase  ]:[Myndighedsgodkendelse]])&gt;0, "●", "")</f>
        <v>●</v>
      </c>
      <c r="V47" s="21">
        <v>3</v>
      </c>
      <c r="W47" s="23">
        <v>3</v>
      </c>
      <c r="X47" s="23">
        <v>3</v>
      </c>
      <c r="Y47" s="22">
        <v>3</v>
      </c>
      <c r="Z47" s="25" t="str">
        <f>IF(COUNTA(Leverancespecifikationstabel_egenskaber[[#This Row],[Opstart af fase    ]:[Udbud]])&gt;0, "●", "")</f>
        <v>●</v>
      </c>
      <c r="AA47" s="21">
        <v>3</v>
      </c>
      <c r="AB47" s="23">
        <v>3</v>
      </c>
      <c r="AC47" s="22">
        <v>3</v>
      </c>
      <c r="AD47" s="25" t="str">
        <f>IF(COUNTA(Leverancespecifikationstabel_egenskaber[[#This Row],[Opstart af fase   ]:[… ]])&gt;0, "●", "")</f>
        <v>●</v>
      </c>
      <c r="AE47" s="21">
        <v>3</v>
      </c>
      <c r="AF47" s="23">
        <v>3</v>
      </c>
      <c r="AG47" s="22">
        <v>3</v>
      </c>
      <c r="AH47" s="25" t="str">
        <f>IF(COUNTA(Leverancespecifikationstabel_egenskaber[[#This Row],[Opstart af fase     ]:[Opstart af commissionning]])&gt;0, "●", "")</f>
        <v>●</v>
      </c>
      <c r="AI47" s="21">
        <v>3</v>
      </c>
      <c r="AJ47" s="23">
        <v>3</v>
      </c>
      <c r="AK47" s="22">
        <v>3</v>
      </c>
      <c r="AL47" s="25" t="str">
        <f>IF(COUNTA(Leverancespecifikationstabel_egenskaber[[#This Row],[Granskning     ]:[Overdragelse]])&gt;0, "●", "")</f>
        <v>●</v>
      </c>
      <c r="AM47" s="18"/>
      <c r="AN47" s="19" t="s">
        <v>5</v>
      </c>
      <c r="AO47" s="45" t="s">
        <v>5</v>
      </c>
      <c r="AP47" s="46"/>
      <c r="AQ47" s="58"/>
      <c r="AR47" s="20" t="s">
        <v>209</v>
      </c>
      <c r="AS47" s="18"/>
      <c r="AT47" s="57" t="s">
        <v>210</v>
      </c>
      <c r="AU47" s="44" t="s">
        <v>211</v>
      </c>
      <c r="AV47" s="50" t="s">
        <v>307</v>
      </c>
      <c r="AW47" s="49" t="s">
        <v>308</v>
      </c>
      <c r="AX47" s="49" t="str">
        <f>IF(Leverancespecifikationstabel_egenskaber[[#This Row],[Forekomst / Type]]="Forekomst", "Instance", "Type")</f>
        <v>Instance</v>
      </c>
      <c r="AY47" s="49" t="s">
        <v>400</v>
      </c>
      <c r="AZ47" s="49" t="s">
        <v>391</v>
      </c>
      <c r="BA47" s="48" t="s">
        <v>393</v>
      </c>
      <c r="BB47" s="43" t="str">
        <f>IF(Leverancespecifikationstabel_egenskaber[[#This Row],[Fagmodel]]&lt;&gt;"", "●", "")</f>
        <v>●</v>
      </c>
      <c r="BC47" s="54"/>
    </row>
    <row r="48" spans="1:55" ht="25.5" x14ac:dyDescent="0.3">
      <c r="A48" s="57"/>
      <c r="B48" s="62" t="s">
        <v>453</v>
      </c>
      <c r="C48" s="30"/>
      <c r="D48" s="64" t="s">
        <v>122</v>
      </c>
      <c r="E48" s="24" t="s">
        <v>123</v>
      </c>
      <c r="F48" s="94" t="s">
        <v>80</v>
      </c>
      <c r="G48" s="63"/>
      <c r="H48" s="17"/>
      <c r="I48" s="21"/>
      <c r="J48" s="23"/>
      <c r="K48" s="22"/>
      <c r="L48" s="25" t="str">
        <f>IF(COUNTA(Leverancespecifikationstabel_egenskaber[[#This Row],[Opstart af fase]:[Granskning]])&gt;0, "●", "")</f>
        <v/>
      </c>
      <c r="M48" s="21">
        <v>2</v>
      </c>
      <c r="N48" s="23">
        <v>2</v>
      </c>
      <c r="O48" s="22">
        <v>2</v>
      </c>
      <c r="P48" s="25" t="str">
        <f>IF(COUNTA(Leverancespecifikationstabel_egenskaber[[#This Row],[Opstart af fase ]:[Granskning ]])&gt;0, "●", "")</f>
        <v>●</v>
      </c>
      <c r="Q48" s="21">
        <v>2</v>
      </c>
      <c r="R48" s="23">
        <v>2</v>
      </c>
      <c r="S48" s="23">
        <v>2</v>
      </c>
      <c r="T48" s="22">
        <v>3</v>
      </c>
      <c r="U48" s="25" t="str">
        <f>IF(COUNTA(Leverancespecifikationstabel_egenskaber[[#This Row],[Opstart af fase  ]:[Myndighedsgodkendelse]])&gt;0, "●", "")</f>
        <v>●</v>
      </c>
      <c r="V48" s="21">
        <v>3</v>
      </c>
      <c r="W48" s="23">
        <v>3</v>
      </c>
      <c r="X48" s="23">
        <v>3</v>
      </c>
      <c r="Y48" s="22">
        <v>3</v>
      </c>
      <c r="Z48" s="25" t="str">
        <f>IF(COUNTA(Leverancespecifikationstabel_egenskaber[[#This Row],[Opstart af fase    ]:[Udbud]])&gt;0, "●", "")</f>
        <v>●</v>
      </c>
      <c r="AA48" s="21">
        <v>3</v>
      </c>
      <c r="AB48" s="23">
        <v>3</v>
      </c>
      <c r="AC48" s="22">
        <v>3</v>
      </c>
      <c r="AD48" s="25" t="str">
        <f>IF(COUNTA(Leverancespecifikationstabel_egenskaber[[#This Row],[Opstart af fase   ]:[… ]])&gt;0, "●", "")</f>
        <v>●</v>
      </c>
      <c r="AE48" s="21">
        <v>3</v>
      </c>
      <c r="AF48" s="23">
        <v>3</v>
      </c>
      <c r="AG48" s="22">
        <v>3</v>
      </c>
      <c r="AH48" s="25" t="str">
        <f>IF(COUNTA(Leverancespecifikationstabel_egenskaber[[#This Row],[Opstart af fase     ]:[Opstart af commissionning]])&gt;0, "●", "")</f>
        <v>●</v>
      </c>
      <c r="AI48" s="21">
        <v>3</v>
      </c>
      <c r="AJ48" s="23">
        <v>3</v>
      </c>
      <c r="AK48" s="22">
        <v>3</v>
      </c>
      <c r="AL48" s="25" t="str">
        <f>IF(COUNTA(Leverancespecifikationstabel_egenskaber[[#This Row],[Granskning     ]:[Overdragelse]])&gt;0, "●", "")</f>
        <v>●</v>
      </c>
      <c r="AM48" s="18"/>
      <c r="AN48" s="19" t="s">
        <v>5</v>
      </c>
      <c r="AO48" s="45" t="s">
        <v>5</v>
      </c>
      <c r="AP48" s="46"/>
      <c r="AQ48" s="58"/>
      <c r="AR48" s="20" t="s">
        <v>209</v>
      </c>
      <c r="AS48" s="18"/>
      <c r="AT48" s="57" t="s">
        <v>210</v>
      </c>
      <c r="AU48" s="44" t="s">
        <v>214</v>
      </c>
      <c r="AV48" s="50" t="s">
        <v>309</v>
      </c>
      <c r="AW48" s="49" t="s">
        <v>310</v>
      </c>
      <c r="AX48" s="49" t="str">
        <f>IF(Leverancespecifikationstabel_egenskaber[[#This Row],[Forekomst / Type]]="Forekomst", "Instance", "Type")</f>
        <v>Instance</v>
      </c>
      <c r="AY48" s="49" t="s">
        <v>400</v>
      </c>
      <c r="AZ48" s="49" t="s">
        <v>391</v>
      </c>
      <c r="BA48" s="48" t="s">
        <v>395</v>
      </c>
      <c r="BB48" s="43" t="str">
        <f>IF(Leverancespecifikationstabel_egenskaber[[#This Row],[Fagmodel]]&lt;&gt;"", "●", "")</f>
        <v>●</v>
      </c>
      <c r="BC48" s="54"/>
    </row>
    <row r="49" spans="1:55" ht="38.25" x14ac:dyDescent="0.3">
      <c r="A49" s="57"/>
      <c r="B49" s="62" t="s">
        <v>453</v>
      </c>
      <c r="C49" s="30"/>
      <c r="D49" s="64" t="s">
        <v>108</v>
      </c>
      <c r="E49" s="24" t="s">
        <v>109</v>
      </c>
      <c r="F49" s="94">
        <v>40</v>
      </c>
      <c r="G49" s="63" t="s">
        <v>110</v>
      </c>
      <c r="H49" s="17"/>
      <c r="I49" s="21"/>
      <c r="J49" s="23"/>
      <c r="K49" s="22"/>
      <c r="L49" s="25" t="str">
        <f>IF(COUNTA(Leverancespecifikationstabel_egenskaber[[#This Row],[Opstart af fase]:[Granskning]])&gt;0, "●", "")</f>
        <v/>
      </c>
      <c r="M49" s="21">
        <v>2</v>
      </c>
      <c r="N49" s="23">
        <v>2</v>
      </c>
      <c r="O49" s="22">
        <v>2</v>
      </c>
      <c r="P49" s="25" t="str">
        <f>IF(COUNTA(Leverancespecifikationstabel_egenskaber[[#This Row],[Opstart af fase ]:[Granskning ]])&gt;0, "●", "")</f>
        <v>●</v>
      </c>
      <c r="Q49" s="21">
        <v>2</v>
      </c>
      <c r="R49" s="23">
        <v>2</v>
      </c>
      <c r="S49" s="23">
        <v>2</v>
      </c>
      <c r="T49" s="22">
        <v>3</v>
      </c>
      <c r="U49" s="25" t="str">
        <f>IF(COUNTA(Leverancespecifikationstabel_egenskaber[[#This Row],[Opstart af fase  ]:[Myndighedsgodkendelse]])&gt;0, "●", "")</f>
        <v>●</v>
      </c>
      <c r="V49" s="21">
        <v>3</v>
      </c>
      <c r="W49" s="23">
        <v>3</v>
      </c>
      <c r="X49" s="23">
        <v>3</v>
      </c>
      <c r="Y49" s="22">
        <v>3</v>
      </c>
      <c r="Z49" s="25" t="str">
        <f>IF(COUNTA(Leverancespecifikationstabel_egenskaber[[#This Row],[Opstart af fase    ]:[Udbud]])&gt;0, "●", "")</f>
        <v>●</v>
      </c>
      <c r="AA49" s="21">
        <v>3</v>
      </c>
      <c r="AB49" s="23">
        <v>3</v>
      </c>
      <c r="AC49" s="22">
        <v>3</v>
      </c>
      <c r="AD49" s="25" t="str">
        <f>IF(COUNTA(Leverancespecifikationstabel_egenskaber[[#This Row],[Opstart af fase   ]:[… ]])&gt;0, "●", "")</f>
        <v>●</v>
      </c>
      <c r="AE49" s="21">
        <v>3</v>
      </c>
      <c r="AF49" s="23">
        <v>3</v>
      </c>
      <c r="AG49" s="22">
        <v>3</v>
      </c>
      <c r="AH49" s="25" t="str">
        <f>IF(COUNTA(Leverancespecifikationstabel_egenskaber[[#This Row],[Opstart af fase     ]:[Opstart af commissionning]])&gt;0, "●", "")</f>
        <v>●</v>
      </c>
      <c r="AI49" s="21">
        <v>3</v>
      </c>
      <c r="AJ49" s="23">
        <v>3</v>
      </c>
      <c r="AK49" s="22">
        <v>3</v>
      </c>
      <c r="AL49" s="25" t="str">
        <f>IF(COUNTA(Leverancespecifikationstabel_egenskaber[[#This Row],[Granskning     ]:[Overdragelse]])&gt;0, "●", "")</f>
        <v>●</v>
      </c>
      <c r="AM49" s="18"/>
      <c r="AN49" s="19" t="s">
        <v>5</v>
      </c>
      <c r="AO49" s="45" t="s">
        <v>5</v>
      </c>
      <c r="AP49" s="46"/>
      <c r="AQ49" s="58"/>
      <c r="AR49" s="20" t="s">
        <v>209</v>
      </c>
      <c r="AS49" s="18"/>
      <c r="AT49" s="57" t="s">
        <v>210</v>
      </c>
      <c r="AU49" s="44" t="s">
        <v>212</v>
      </c>
      <c r="AV49" s="50" t="s">
        <v>299</v>
      </c>
      <c r="AW49" s="49" t="s">
        <v>300</v>
      </c>
      <c r="AX49" s="49" t="str">
        <f>IF(Leverancespecifikationstabel_egenskaber[[#This Row],[Forekomst / Type]]="Forekomst", "Instance", "Type")</f>
        <v>Instance</v>
      </c>
      <c r="AY49" s="49" t="s">
        <v>400</v>
      </c>
      <c r="AZ49" s="49" t="s">
        <v>391</v>
      </c>
      <c r="BA49" s="48" t="s">
        <v>394</v>
      </c>
      <c r="BB49" s="43" t="str">
        <f>IF(Leverancespecifikationstabel_egenskaber[[#This Row],[Fagmodel]]&lt;&gt;"", "●", "")</f>
        <v>●</v>
      </c>
      <c r="BC49" s="54"/>
    </row>
    <row r="50" spans="1:55" x14ac:dyDescent="0.3">
      <c r="A50" s="57"/>
      <c r="B50" s="62" t="s">
        <v>453</v>
      </c>
      <c r="C50" s="30"/>
      <c r="D50" s="64" t="s">
        <v>105</v>
      </c>
      <c r="E50" s="24"/>
      <c r="F50" s="94" t="s">
        <v>106</v>
      </c>
      <c r="G50" s="63"/>
      <c r="H50" s="17"/>
      <c r="I50" s="21"/>
      <c r="J50" s="23"/>
      <c r="K50" s="22"/>
      <c r="L50" s="25" t="str">
        <f>IF(COUNTA(Leverancespecifikationstabel_egenskaber[[#This Row],[Opstart af fase]:[Granskning]])&gt;0, "●", "")</f>
        <v/>
      </c>
      <c r="M50" s="21">
        <v>2</v>
      </c>
      <c r="N50" s="23">
        <v>2</v>
      </c>
      <c r="O50" s="22">
        <v>2</v>
      </c>
      <c r="P50" s="25" t="str">
        <f>IF(COUNTA(Leverancespecifikationstabel_egenskaber[[#This Row],[Opstart af fase ]:[Granskning ]])&gt;0, "●", "")</f>
        <v>●</v>
      </c>
      <c r="Q50" s="21">
        <v>2</v>
      </c>
      <c r="R50" s="23">
        <v>2</v>
      </c>
      <c r="S50" s="23">
        <v>2</v>
      </c>
      <c r="T50" s="22">
        <v>3</v>
      </c>
      <c r="U50" s="25" t="str">
        <f>IF(COUNTA(Leverancespecifikationstabel_egenskaber[[#This Row],[Opstart af fase  ]:[Myndighedsgodkendelse]])&gt;0, "●", "")</f>
        <v>●</v>
      </c>
      <c r="V50" s="21">
        <v>3</v>
      </c>
      <c r="W50" s="23">
        <v>3</v>
      </c>
      <c r="X50" s="23">
        <v>3</v>
      </c>
      <c r="Y50" s="22">
        <v>3</v>
      </c>
      <c r="Z50" s="25" t="str">
        <f>IF(COUNTA(Leverancespecifikationstabel_egenskaber[[#This Row],[Opstart af fase    ]:[Udbud]])&gt;0, "●", "")</f>
        <v>●</v>
      </c>
      <c r="AA50" s="21">
        <v>3</v>
      </c>
      <c r="AB50" s="23">
        <v>3</v>
      </c>
      <c r="AC50" s="22">
        <v>3</v>
      </c>
      <c r="AD50" s="25" t="str">
        <f>IF(COUNTA(Leverancespecifikationstabel_egenskaber[[#This Row],[Opstart af fase   ]:[… ]])&gt;0, "●", "")</f>
        <v>●</v>
      </c>
      <c r="AE50" s="21">
        <v>3</v>
      </c>
      <c r="AF50" s="23">
        <v>3</v>
      </c>
      <c r="AG50" s="22">
        <v>3</v>
      </c>
      <c r="AH50" s="25" t="str">
        <f>IF(COUNTA(Leverancespecifikationstabel_egenskaber[[#This Row],[Opstart af fase     ]:[Opstart af commissionning]])&gt;0, "●", "")</f>
        <v>●</v>
      </c>
      <c r="AI50" s="21">
        <v>3</v>
      </c>
      <c r="AJ50" s="23">
        <v>3</v>
      </c>
      <c r="AK50" s="22">
        <v>3</v>
      </c>
      <c r="AL50" s="25" t="str">
        <f>IF(COUNTA(Leverancespecifikationstabel_egenskaber[[#This Row],[Granskning     ]:[Overdragelse]])&gt;0, "●", "")</f>
        <v>●</v>
      </c>
      <c r="AM50" s="18"/>
      <c r="AN50" s="19" t="s">
        <v>5</v>
      </c>
      <c r="AO50" s="45" t="s">
        <v>5</v>
      </c>
      <c r="AP50" s="46"/>
      <c r="AQ50" s="58"/>
      <c r="AR50" s="20" t="s">
        <v>209</v>
      </c>
      <c r="AS50" s="18"/>
      <c r="AT50" s="57" t="s">
        <v>210</v>
      </c>
      <c r="AU50" s="44" t="s">
        <v>211</v>
      </c>
      <c r="AV50" s="50" t="s">
        <v>295</v>
      </c>
      <c r="AW50" s="49" t="s">
        <v>296</v>
      </c>
      <c r="AX50" s="49" t="str">
        <f>IF(Leverancespecifikationstabel_egenskaber[[#This Row],[Forekomst / Type]]="Forekomst", "Instance", "Type")</f>
        <v>Instance</v>
      </c>
      <c r="AY50" s="49" t="s">
        <v>400</v>
      </c>
      <c r="AZ50" s="49" t="s">
        <v>391</v>
      </c>
      <c r="BA50" s="48" t="s">
        <v>393</v>
      </c>
      <c r="BB50" s="43" t="str">
        <f>IF(Leverancespecifikationstabel_egenskaber[[#This Row],[Fagmodel]]&lt;&gt;"", "●", "")</f>
        <v>●</v>
      </c>
      <c r="BC50" s="54"/>
    </row>
    <row r="51" spans="1:55" x14ac:dyDescent="0.3">
      <c r="A51" s="57"/>
      <c r="B51" s="62" t="s">
        <v>453</v>
      </c>
      <c r="C51" s="30"/>
      <c r="D51" s="64" t="s">
        <v>107</v>
      </c>
      <c r="E51" s="24"/>
      <c r="F51" s="94" t="s">
        <v>80</v>
      </c>
      <c r="G51" s="63"/>
      <c r="H51" s="17"/>
      <c r="I51" s="21"/>
      <c r="J51" s="23"/>
      <c r="K51" s="22"/>
      <c r="L51" s="25" t="str">
        <f>IF(COUNTA(Leverancespecifikationstabel_egenskaber[[#This Row],[Opstart af fase]:[Granskning]])&gt;0, "●", "")</f>
        <v/>
      </c>
      <c r="M51" s="21">
        <v>2</v>
      </c>
      <c r="N51" s="23">
        <v>2</v>
      </c>
      <c r="O51" s="22">
        <v>2</v>
      </c>
      <c r="P51" s="25" t="str">
        <f>IF(COUNTA(Leverancespecifikationstabel_egenskaber[[#This Row],[Opstart af fase ]:[Granskning ]])&gt;0, "●", "")</f>
        <v>●</v>
      </c>
      <c r="Q51" s="21">
        <v>2</v>
      </c>
      <c r="R51" s="23">
        <v>2</v>
      </c>
      <c r="S51" s="23">
        <v>2</v>
      </c>
      <c r="T51" s="22">
        <v>3</v>
      </c>
      <c r="U51" s="25" t="str">
        <f>IF(COUNTA(Leverancespecifikationstabel_egenskaber[[#This Row],[Opstart af fase  ]:[Myndighedsgodkendelse]])&gt;0, "●", "")</f>
        <v>●</v>
      </c>
      <c r="V51" s="21">
        <v>3</v>
      </c>
      <c r="W51" s="23">
        <v>3</v>
      </c>
      <c r="X51" s="23">
        <v>3</v>
      </c>
      <c r="Y51" s="22">
        <v>3</v>
      </c>
      <c r="Z51" s="25" t="str">
        <f>IF(COUNTA(Leverancespecifikationstabel_egenskaber[[#This Row],[Opstart af fase    ]:[Udbud]])&gt;0, "●", "")</f>
        <v>●</v>
      </c>
      <c r="AA51" s="21">
        <v>3</v>
      </c>
      <c r="AB51" s="23">
        <v>3</v>
      </c>
      <c r="AC51" s="22">
        <v>3</v>
      </c>
      <c r="AD51" s="25" t="str">
        <f>IF(COUNTA(Leverancespecifikationstabel_egenskaber[[#This Row],[Opstart af fase   ]:[… ]])&gt;0, "●", "")</f>
        <v>●</v>
      </c>
      <c r="AE51" s="21">
        <v>3</v>
      </c>
      <c r="AF51" s="23">
        <v>3</v>
      </c>
      <c r="AG51" s="22">
        <v>3</v>
      </c>
      <c r="AH51" s="25" t="str">
        <f>IF(COUNTA(Leverancespecifikationstabel_egenskaber[[#This Row],[Opstart af fase     ]:[Opstart af commissionning]])&gt;0, "●", "")</f>
        <v>●</v>
      </c>
      <c r="AI51" s="21">
        <v>3</v>
      </c>
      <c r="AJ51" s="23">
        <v>3</v>
      </c>
      <c r="AK51" s="22">
        <v>3</v>
      </c>
      <c r="AL51" s="25" t="str">
        <f>IF(COUNTA(Leverancespecifikationstabel_egenskaber[[#This Row],[Granskning     ]:[Overdragelse]])&gt;0, "●", "")</f>
        <v>●</v>
      </c>
      <c r="AM51" s="18"/>
      <c r="AN51" s="19" t="s">
        <v>5</v>
      </c>
      <c r="AO51" s="45" t="s">
        <v>5</v>
      </c>
      <c r="AP51" s="46"/>
      <c r="AQ51" s="58"/>
      <c r="AR51" s="20" t="s">
        <v>209</v>
      </c>
      <c r="AS51" s="18"/>
      <c r="AT51" s="57" t="s">
        <v>210</v>
      </c>
      <c r="AU51" s="44" t="s">
        <v>214</v>
      </c>
      <c r="AV51" s="50" t="s">
        <v>297</v>
      </c>
      <c r="AW51" s="49" t="s">
        <v>298</v>
      </c>
      <c r="AX51" s="49" t="str">
        <f>IF(Leverancespecifikationstabel_egenskaber[[#This Row],[Forekomst / Type]]="Forekomst", "Instance", "Type")</f>
        <v>Instance</v>
      </c>
      <c r="AY51" s="49" t="s">
        <v>400</v>
      </c>
      <c r="AZ51" s="49" t="s">
        <v>391</v>
      </c>
      <c r="BA51" s="48" t="s">
        <v>395</v>
      </c>
      <c r="BB51" s="43" t="str">
        <f>IF(Leverancespecifikationstabel_egenskaber[[#This Row],[Fagmodel]]&lt;&gt;"", "●", "")</f>
        <v>●</v>
      </c>
      <c r="BC51" s="54"/>
    </row>
    <row r="52" spans="1:55" ht="38.25" x14ac:dyDescent="0.3">
      <c r="A52" s="57"/>
      <c r="B52" s="62" t="s">
        <v>453</v>
      </c>
      <c r="C52" s="30"/>
      <c r="D52" s="64" t="s">
        <v>111</v>
      </c>
      <c r="E52" s="24" t="s">
        <v>112</v>
      </c>
      <c r="F52" s="94">
        <v>52</v>
      </c>
      <c r="G52" s="63" t="s">
        <v>110</v>
      </c>
      <c r="H52" s="17"/>
      <c r="I52" s="21"/>
      <c r="J52" s="23"/>
      <c r="K52" s="22"/>
      <c r="L52" s="25" t="str">
        <f>IF(COUNTA(Leverancespecifikationstabel_egenskaber[[#This Row],[Opstart af fase]:[Granskning]])&gt;0, "●", "")</f>
        <v/>
      </c>
      <c r="M52" s="21">
        <v>2</v>
      </c>
      <c r="N52" s="23">
        <v>2</v>
      </c>
      <c r="O52" s="22">
        <v>2</v>
      </c>
      <c r="P52" s="25" t="str">
        <f>IF(COUNTA(Leverancespecifikationstabel_egenskaber[[#This Row],[Opstart af fase ]:[Granskning ]])&gt;0, "●", "")</f>
        <v>●</v>
      </c>
      <c r="Q52" s="21">
        <v>2</v>
      </c>
      <c r="R52" s="23">
        <v>2</v>
      </c>
      <c r="S52" s="23">
        <v>2</v>
      </c>
      <c r="T52" s="22">
        <v>3</v>
      </c>
      <c r="U52" s="25" t="str">
        <f>IF(COUNTA(Leverancespecifikationstabel_egenskaber[[#This Row],[Opstart af fase  ]:[Myndighedsgodkendelse]])&gt;0, "●", "")</f>
        <v>●</v>
      </c>
      <c r="V52" s="21">
        <v>3</v>
      </c>
      <c r="W52" s="23">
        <v>3</v>
      </c>
      <c r="X52" s="23">
        <v>3</v>
      </c>
      <c r="Y52" s="22">
        <v>3</v>
      </c>
      <c r="Z52" s="25" t="str">
        <f>IF(COUNTA(Leverancespecifikationstabel_egenskaber[[#This Row],[Opstart af fase    ]:[Udbud]])&gt;0, "●", "")</f>
        <v>●</v>
      </c>
      <c r="AA52" s="21">
        <v>3</v>
      </c>
      <c r="AB52" s="23">
        <v>3</v>
      </c>
      <c r="AC52" s="22">
        <v>3</v>
      </c>
      <c r="AD52" s="25" t="str">
        <f>IF(COUNTA(Leverancespecifikationstabel_egenskaber[[#This Row],[Opstart af fase   ]:[… ]])&gt;0, "●", "")</f>
        <v>●</v>
      </c>
      <c r="AE52" s="21">
        <v>3</v>
      </c>
      <c r="AF52" s="23">
        <v>3</v>
      </c>
      <c r="AG52" s="22">
        <v>3</v>
      </c>
      <c r="AH52" s="25" t="str">
        <f>IF(COUNTA(Leverancespecifikationstabel_egenskaber[[#This Row],[Opstart af fase     ]:[Opstart af commissionning]])&gt;0, "●", "")</f>
        <v>●</v>
      </c>
      <c r="AI52" s="21">
        <v>3</v>
      </c>
      <c r="AJ52" s="23">
        <v>3</v>
      </c>
      <c r="AK52" s="22">
        <v>3</v>
      </c>
      <c r="AL52" s="25" t="str">
        <f>IF(COUNTA(Leverancespecifikationstabel_egenskaber[[#This Row],[Granskning     ]:[Overdragelse]])&gt;0, "●", "")</f>
        <v>●</v>
      </c>
      <c r="AM52" s="18"/>
      <c r="AN52" s="19" t="s">
        <v>5</v>
      </c>
      <c r="AO52" s="45" t="s">
        <v>5</v>
      </c>
      <c r="AP52" s="46"/>
      <c r="AQ52" s="58"/>
      <c r="AR52" s="20" t="s">
        <v>209</v>
      </c>
      <c r="AS52" s="18"/>
      <c r="AT52" s="57" t="s">
        <v>210</v>
      </c>
      <c r="AU52" s="44" t="s">
        <v>212</v>
      </c>
      <c r="AV52" s="50" t="s">
        <v>301</v>
      </c>
      <c r="AW52" s="49" t="s">
        <v>302</v>
      </c>
      <c r="AX52" s="49" t="str">
        <f>IF(Leverancespecifikationstabel_egenskaber[[#This Row],[Forekomst / Type]]="Forekomst", "Instance", "Type")</f>
        <v>Instance</v>
      </c>
      <c r="AY52" s="49" t="s">
        <v>400</v>
      </c>
      <c r="AZ52" s="49" t="s">
        <v>391</v>
      </c>
      <c r="BA52" s="48" t="s">
        <v>394</v>
      </c>
      <c r="BB52" s="43" t="str">
        <f>IF(Leverancespecifikationstabel_egenskaber[[#This Row],[Fagmodel]]&lt;&gt;"", "●", "")</f>
        <v>●</v>
      </c>
      <c r="BC52" s="54"/>
    </row>
    <row r="53" spans="1:55" ht="38.25" x14ac:dyDescent="0.3">
      <c r="A53" s="57"/>
      <c r="B53" s="62" t="s">
        <v>453</v>
      </c>
      <c r="C53" s="30"/>
      <c r="D53" s="64" t="s">
        <v>113</v>
      </c>
      <c r="E53" s="24" t="s">
        <v>114</v>
      </c>
      <c r="F53" s="94">
        <v>0.15</v>
      </c>
      <c r="G53" s="63" t="s">
        <v>115</v>
      </c>
      <c r="H53" s="17"/>
      <c r="I53" s="21"/>
      <c r="J53" s="23"/>
      <c r="K53" s="22"/>
      <c r="L53" s="25" t="str">
        <f>IF(COUNTA(Leverancespecifikationstabel_egenskaber[[#This Row],[Opstart af fase]:[Granskning]])&gt;0, "●", "")</f>
        <v/>
      </c>
      <c r="M53" s="21">
        <v>2</v>
      </c>
      <c r="N53" s="23">
        <v>2</v>
      </c>
      <c r="O53" s="22">
        <v>2</v>
      </c>
      <c r="P53" s="25" t="str">
        <f>IF(COUNTA(Leverancespecifikationstabel_egenskaber[[#This Row],[Opstart af fase ]:[Granskning ]])&gt;0, "●", "")</f>
        <v>●</v>
      </c>
      <c r="Q53" s="21">
        <v>2</v>
      </c>
      <c r="R53" s="23">
        <v>2</v>
      </c>
      <c r="S53" s="23">
        <v>2</v>
      </c>
      <c r="T53" s="22">
        <v>3</v>
      </c>
      <c r="U53" s="25" t="str">
        <f>IF(COUNTA(Leverancespecifikationstabel_egenskaber[[#This Row],[Opstart af fase  ]:[Myndighedsgodkendelse]])&gt;0, "●", "")</f>
        <v>●</v>
      </c>
      <c r="V53" s="21">
        <v>3</v>
      </c>
      <c r="W53" s="23">
        <v>3</v>
      </c>
      <c r="X53" s="23">
        <v>3</v>
      </c>
      <c r="Y53" s="22">
        <v>3</v>
      </c>
      <c r="Z53" s="25" t="str">
        <f>IF(COUNTA(Leverancespecifikationstabel_egenskaber[[#This Row],[Opstart af fase    ]:[Udbud]])&gt;0, "●", "")</f>
        <v>●</v>
      </c>
      <c r="AA53" s="21">
        <v>3</v>
      </c>
      <c r="AB53" s="23">
        <v>3</v>
      </c>
      <c r="AC53" s="22">
        <v>3</v>
      </c>
      <c r="AD53" s="25" t="str">
        <f>IF(COUNTA(Leverancespecifikationstabel_egenskaber[[#This Row],[Opstart af fase   ]:[… ]])&gt;0, "●", "")</f>
        <v>●</v>
      </c>
      <c r="AE53" s="21">
        <v>3</v>
      </c>
      <c r="AF53" s="23">
        <v>3</v>
      </c>
      <c r="AG53" s="22">
        <v>3</v>
      </c>
      <c r="AH53" s="25" t="str">
        <f>IF(COUNTA(Leverancespecifikationstabel_egenskaber[[#This Row],[Opstart af fase     ]:[Opstart af commissionning]])&gt;0, "●", "")</f>
        <v>●</v>
      </c>
      <c r="AI53" s="21">
        <v>3</v>
      </c>
      <c r="AJ53" s="23">
        <v>3</v>
      </c>
      <c r="AK53" s="22">
        <v>3</v>
      </c>
      <c r="AL53" s="25" t="str">
        <f>IF(COUNTA(Leverancespecifikationstabel_egenskaber[[#This Row],[Granskning     ]:[Overdragelse]])&gt;0, "●", "")</f>
        <v>●</v>
      </c>
      <c r="AM53" s="18"/>
      <c r="AN53" s="19" t="s">
        <v>5</v>
      </c>
      <c r="AO53" s="45" t="s">
        <v>5</v>
      </c>
      <c r="AP53" s="46"/>
      <c r="AQ53" s="58"/>
      <c r="AR53" s="20" t="s">
        <v>209</v>
      </c>
      <c r="AS53" s="18"/>
      <c r="AT53" s="57" t="s">
        <v>210</v>
      </c>
      <c r="AU53" s="44" t="s">
        <v>212</v>
      </c>
      <c r="AV53" s="50" t="s">
        <v>303</v>
      </c>
      <c r="AW53" s="49" t="s">
        <v>304</v>
      </c>
      <c r="AX53" s="49" t="str">
        <f>IF(Leverancespecifikationstabel_egenskaber[[#This Row],[Forekomst / Type]]="Forekomst", "Instance", "Type")</f>
        <v>Instance</v>
      </c>
      <c r="AY53" s="49" t="s">
        <v>400</v>
      </c>
      <c r="AZ53" s="49" t="s">
        <v>392</v>
      </c>
      <c r="BA53" s="48" t="s">
        <v>396</v>
      </c>
      <c r="BB53" s="43" t="str">
        <f>IF(Leverancespecifikationstabel_egenskaber[[#This Row],[Fagmodel]]&lt;&gt;"", "●", "")</f>
        <v>●</v>
      </c>
      <c r="BC53" s="54"/>
    </row>
    <row r="54" spans="1:55" ht="25.5" x14ac:dyDescent="0.3">
      <c r="A54" s="57"/>
      <c r="B54" s="62" t="s">
        <v>453</v>
      </c>
      <c r="C54" s="30"/>
      <c r="D54" s="64" t="s">
        <v>124</v>
      </c>
      <c r="E54" s="24" t="s">
        <v>125</v>
      </c>
      <c r="F54" s="94"/>
      <c r="G54" s="63"/>
      <c r="H54" s="17"/>
      <c r="I54" s="21"/>
      <c r="J54" s="23"/>
      <c r="K54" s="22"/>
      <c r="L54" s="25" t="str">
        <f>IF(COUNTA(Leverancespecifikationstabel_egenskaber[[#This Row],[Opstart af fase]:[Granskning]])&gt;0, "●", "")</f>
        <v/>
      </c>
      <c r="M54" s="21">
        <v>2</v>
      </c>
      <c r="N54" s="23">
        <v>2</v>
      </c>
      <c r="O54" s="22">
        <v>2</v>
      </c>
      <c r="P54" s="25" t="str">
        <f>IF(COUNTA(Leverancespecifikationstabel_egenskaber[[#This Row],[Opstart af fase ]:[Granskning ]])&gt;0, "●", "")</f>
        <v>●</v>
      </c>
      <c r="Q54" s="21">
        <v>2</v>
      </c>
      <c r="R54" s="23">
        <v>2</v>
      </c>
      <c r="S54" s="23">
        <v>2</v>
      </c>
      <c r="T54" s="22">
        <v>2</v>
      </c>
      <c r="U54" s="25" t="str">
        <f>IF(COUNTA(Leverancespecifikationstabel_egenskaber[[#This Row],[Opstart af fase  ]:[Myndighedsgodkendelse]])&gt;0, "●", "")</f>
        <v>●</v>
      </c>
      <c r="V54" s="21">
        <v>3</v>
      </c>
      <c r="W54" s="23">
        <v>3</v>
      </c>
      <c r="X54" s="23">
        <v>3</v>
      </c>
      <c r="Y54" s="22">
        <v>3</v>
      </c>
      <c r="Z54" s="25" t="str">
        <f>IF(COUNTA(Leverancespecifikationstabel_egenskaber[[#This Row],[Opstart af fase    ]:[Udbud]])&gt;0, "●", "")</f>
        <v>●</v>
      </c>
      <c r="AA54" s="21">
        <v>3</v>
      </c>
      <c r="AB54" s="23">
        <v>3</v>
      </c>
      <c r="AC54" s="22">
        <v>3</v>
      </c>
      <c r="AD54" s="25" t="str">
        <f>IF(COUNTA(Leverancespecifikationstabel_egenskaber[[#This Row],[Opstart af fase   ]:[… ]])&gt;0, "●", "")</f>
        <v>●</v>
      </c>
      <c r="AE54" s="21">
        <v>3</v>
      </c>
      <c r="AF54" s="23">
        <v>3</v>
      </c>
      <c r="AG54" s="22">
        <v>3</v>
      </c>
      <c r="AH54" s="25" t="str">
        <f>IF(COUNTA(Leverancespecifikationstabel_egenskaber[[#This Row],[Opstart af fase     ]:[Opstart af commissionning]])&gt;0, "●", "")</f>
        <v>●</v>
      </c>
      <c r="AI54" s="21">
        <v>3</v>
      </c>
      <c r="AJ54" s="23">
        <v>3</v>
      </c>
      <c r="AK54" s="22">
        <v>3</v>
      </c>
      <c r="AL54" s="25" t="str">
        <f>IF(COUNTA(Leverancespecifikationstabel_egenskaber[[#This Row],[Granskning     ]:[Overdragelse]])&gt;0, "●", "")</f>
        <v>●</v>
      </c>
      <c r="AM54" s="18"/>
      <c r="AN54" s="19" t="s">
        <v>5</v>
      </c>
      <c r="AO54" s="45" t="s">
        <v>5</v>
      </c>
      <c r="AP54" s="46" t="s">
        <v>5</v>
      </c>
      <c r="AQ54" s="58"/>
      <c r="AR54" s="20" t="s">
        <v>209</v>
      </c>
      <c r="AS54" s="18"/>
      <c r="AT54" s="57" t="s">
        <v>210</v>
      </c>
      <c r="AU54" s="44" t="s">
        <v>211</v>
      </c>
      <c r="AV54" s="50" t="s">
        <v>311</v>
      </c>
      <c r="AW54" s="49" t="s">
        <v>312</v>
      </c>
      <c r="AX54" s="49" t="str">
        <f>IF(Leverancespecifikationstabel_egenskaber[[#This Row],[Forekomst / Type]]="Forekomst", "Instance", "Type")</f>
        <v>Instance</v>
      </c>
      <c r="AY54" s="49" t="s">
        <v>403</v>
      </c>
      <c r="AZ54" s="49" t="s">
        <v>391</v>
      </c>
      <c r="BA54" s="48" t="s">
        <v>393</v>
      </c>
      <c r="BB54" s="43" t="str">
        <f>IF(Leverancespecifikationstabel_egenskaber[[#This Row],[Fagmodel]]&lt;&gt;"", "●", "")</f>
        <v>●</v>
      </c>
      <c r="BC54" s="54"/>
    </row>
    <row r="55" spans="1:55" ht="38.25" x14ac:dyDescent="0.3">
      <c r="A55" s="57"/>
      <c r="B55" s="62" t="s">
        <v>453</v>
      </c>
      <c r="C55" s="30"/>
      <c r="D55" s="64" t="s">
        <v>126</v>
      </c>
      <c r="E55" s="24" t="s">
        <v>127</v>
      </c>
      <c r="F55" s="94" t="s">
        <v>80</v>
      </c>
      <c r="G55" s="63"/>
      <c r="H55" s="17"/>
      <c r="I55" s="21"/>
      <c r="J55" s="23"/>
      <c r="K55" s="22"/>
      <c r="L55" s="25" t="str">
        <f>IF(COUNTA(Leverancespecifikationstabel_egenskaber[[#This Row],[Opstart af fase]:[Granskning]])&gt;0, "●", "")</f>
        <v/>
      </c>
      <c r="M55" s="21">
        <v>2</v>
      </c>
      <c r="N55" s="23">
        <v>2</v>
      </c>
      <c r="O55" s="22">
        <v>2</v>
      </c>
      <c r="P55" s="25" t="str">
        <f>IF(COUNTA(Leverancespecifikationstabel_egenskaber[[#This Row],[Opstart af fase ]:[Granskning ]])&gt;0, "●", "")</f>
        <v>●</v>
      </c>
      <c r="Q55" s="21">
        <v>2</v>
      </c>
      <c r="R55" s="23">
        <v>2</v>
      </c>
      <c r="S55" s="23">
        <v>2</v>
      </c>
      <c r="T55" s="22">
        <v>2</v>
      </c>
      <c r="U55" s="25" t="str">
        <f>IF(COUNTA(Leverancespecifikationstabel_egenskaber[[#This Row],[Opstart af fase  ]:[Myndighedsgodkendelse]])&gt;0, "●", "")</f>
        <v>●</v>
      </c>
      <c r="V55" s="21">
        <v>2</v>
      </c>
      <c r="W55" s="23">
        <v>2</v>
      </c>
      <c r="X55" s="23">
        <v>3</v>
      </c>
      <c r="Y55" s="22">
        <v>3</v>
      </c>
      <c r="Z55" s="25" t="str">
        <f>IF(COUNTA(Leverancespecifikationstabel_egenskaber[[#This Row],[Opstart af fase    ]:[Udbud]])&gt;0, "●", "")</f>
        <v>●</v>
      </c>
      <c r="AA55" s="21">
        <v>3</v>
      </c>
      <c r="AB55" s="23">
        <v>3</v>
      </c>
      <c r="AC55" s="22">
        <v>3</v>
      </c>
      <c r="AD55" s="25" t="str">
        <f>IF(COUNTA(Leverancespecifikationstabel_egenskaber[[#This Row],[Opstart af fase   ]:[… ]])&gt;0, "●", "")</f>
        <v>●</v>
      </c>
      <c r="AE55" s="21">
        <v>3</v>
      </c>
      <c r="AF55" s="23">
        <v>3</v>
      </c>
      <c r="AG55" s="22">
        <v>3</v>
      </c>
      <c r="AH55" s="25" t="str">
        <f>IF(COUNTA(Leverancespecifikationstabel_egenskaber[[#This Row],[Opstart af fase     ]:[Opstart af commissionning]])&gt;0, "●", "")</f>
        <v>●</v>
      </c>
      <c r="AI55" s="21">
        <v>3</v>
      </c>
      <c r="AJ55" s="23">
        <v>3</v>
      </c>
      <c r="AK55" s="22">
        <v>3</v>
      </c>
      <c r="AL55" s="25" t="str">
        <f>IF(COUNTA(Leverancespecifikationstabel_egenskaber[[#This Row],[Granskning     ]:[Overdragelse]])&gt;0, "●", "")</f>
        <v>●</v>
      </c>
      <c r="AM55" s="18"/>
      <c r="AN55" s="19" t="s">
        <v>5</v>
      </c>
      <c r="AO55" s="45" t="s">
        <v>5</v>
      </c>
      <c r="AP55" s="46"/>
      <c r="AQ55" s="58"/>
      <c r="AR55" s="20" t="s">
        <v>209</v>
      </c>
      <c r="AS55" s="18"/>
      <c r="AT55" s="57" t="s">
        <v>213</v>
      </c>
      <c r="AU55" s="44" t="s">
        <v>214</v>
      </c>
      <c r="AV55" s="50" t="s">
        <v>313</v>
      </c>
      <c r="AW55" s="49" t="s">
        <v>314</v>
      </c>
      <c r="AX55" s="49" t="str">
        <f>IF(Leverancespecifikationstabel_egenskaber[[#This Row],[Forekomst / Type]]="Forekomst", "Instance", "Type")</f>
        <v>Type</v>
      </c>
      <c r="AY55" s="49" t="s">
        <v>400</v>
      </c>
      <c r="AZ55" s="49" t="s">
        <v>391</v>
      </c>
      <c r="BA55" s="48" t="s">
        <v>395</v>
      </c>
      <c r="BB55" s="43" t="str">
        <f>IF(Leverancespecifikationstabel_egenskaber[[#This Row],[Fagmodel]]&lt;&gt;"", "●", "")</f>
        <v>●</v>
      </c>
      <c r="BC55" s="54"/>
    </row>
    <row r="56" spans="1:55" x14ac:dyDescent="0.3">
      <c r="A56" s="57"/>
      <c r="B56" s="62" t="s">
        <v>453</v>
      </c>
      <c r="C56" s="30"/>
      <c r="D56" s="64" t="s">
        <v>128</v>
      </c>
      <c r="E56" s="24" t="s">
        <v>129</v>
      </c>
      <c r="F56" s="94" t="s">
        <v>99</v>
      </c>
      <c r="G56" s="63"/>
      <c r="H56" s="17"/>
      <c r="I56" s="21"/>
      <c r="J56" s="23"/>
      <c r="K56" s="22"/>
      <c r="L56" s="25" t="str">
        <f>IF(COUNTA(Leverancespecifikationstabel_egenskaber[[#This Row],[Opstart af fase]:[Granskning]])&gt;0, "●", "")</f>
        <v/>
      </c>
      <c r="M56" s="21">
        <v>2</v>
      </c>
      <c r="N56" s="23">
        <v>2</v>
      </c>
      <c r="O56" s="22">
        <v>2</v>
      </c>
      <c r="P56" s="25" t="str">
        <f>IF(COUNTA(Leverancespecifikationstabel_egenskaber[[#This Row],[Opstart af fase ]:[Granskning ]])&gt;0, "●", "")</f>
        <v>●</v>
      </c>
      <c r="Q56" s="21">
        <v>2</v>
      </c>
      <c r="R56" s="23">
        <v>2</v>
      </c>
      <c r="S56" s="23">
        <v>2</v>
      </c>
      <c r="T56" s="22">
        <v>2</v>
      </c>
      <c r="U56" s="25" t="str">
        <f>IF(COUNTA(Leverancespecifikationstabel_egenskaber[[#This Row],[Opstart af fase  ]:[Myndighedsgodkendelse]])&gt;0, "●", "")</f>
        <v>●</v>
      </c>
      <c r="V56" s="21">
        <v>2</v>
      </c>
      <c r="W56" s="23">
        <v>2</v>
      </c>
      <c r="X56" s="23">
        <v>3</v>
      </c>
      <c r="Y56" s="22">
        <v>3</v>
      </c>
      <c r="Z56" s="25" t="str">
        <f>IF(COUNTA(Leverancespecifikationstabel_egenskaber[[#This Row],[Opstart af fase    ]:[Udbud]])&gt;0, "●", "")</f>
        <v>●</v>
      </c>
      <c r="AA56" s="21">
        <v>3</v>
      </c>
      <c r="AB56" s="23">
        <v>3</v>
      </c>
      <c r="AC56" s="22">
        <v>3</v>
      </c>
      <c r="AD56" s="25" t="str">
        <f>IF(COUNTA(Leverancespecifikationstabel_egenskaber[[#This Row],[Opstart af fase   ]:[… ]])&gt;0, "●", "")</f>
        <v>●</v>
      </c>
      <c r="AE56" s="21">
        <v>3</v>
      </c>
      <c r="AF56" s="23">
        <v>3</v>
      </c>
      <c r="AG56" s="22">
        <v>3</v>
      </c>
      <c r="AH56" s="25" t="str">
        <f>IF(COUNTA(Leverancespecifikationstabel_egenskaber[[#This Row],[Opstart af fase     ]:[Opstart af commissionning]])&gt;0, "●", "")</f>
        <v>●</v>
      </c>
      <c r="AI56" s="21">
        <v>3</v>
      </c>
      <c r="AJ56" s="23">
        <v>3</v>
      </c>
      <c r="AK56" s="22">
        <v>3</v>
      </c>
      <c r="AL56" s="25" t="str">
        <f>IF(COUNTA(Leverancespecifikationstabel_egenskaber[[#This Row],[Granskning     ]:[Overdragelse]])&gt;0, "●", "")</f>
        <v>●</v>
      </c>
      <c r="AM56" s="18"/>
      <c r="AN56" s="19" t="s">
        <v>5</v>
      </c>
      <c r="AO56" s="45" t="s">
        <v>5</v>
      </c>
      <c r="AP56" s="46"/>
      <c r="AQ56" s="58"/>
      <c r="AR56" s="20" t="s">
        <v>209</v>
      </c>
      <c r="AS56" s="18"/>
      <c r="AT56" s="57" t="s">
        <v>213</v>
      </c>
      <c r="AU56" s="44" t="s">
        <v>211</v>
      </c>
      <c r="AV56" s="50" t="s">
        <v>315</v>
      </c>
      <c r="AW56" s="49" t="s">
        <v>316</v>
      </c>
      <c r="AX56" s="49" t="str">
        <f>IF(Leverancespecifikationstabel_egenskaber[[#This Row],[Forekomst / Type]]="Forekomst", "Instance", "Type")</f>
        <v>Type</v>
      </c>
      <c r="AY56" s="49" t="s">
        <v>400</v>
      </c>
      <c r="AZ56" s="49" t="s">
        <v>391</v>
      </c>
      <c r="BA56" s="48" t="s">
        <v>393</v>
      </c>
      <c r="BB56" s="43" t="str">
        <f>IF(Leverancespecifikationstabel_egenskaber[[#This Row],[Fagmodel]]&lt;&gt;"", "●", "")</f>
        <v>●</v>
      </c>
      <c r="BC56" s="54"/>
    </row>
    <row r="57" spans="1:55" ht="25.5" x14ac:dyDescent="0.3">
      <c r="A57" s="57"/>
      <c r="B57" s="62" t="s">
        <v>453</v>
      </c>
      <c r="C57" s="30"/>
      <c r="D57" s="64" t="s">
        <v>130</v>
      </c>
      <c r="E57" s="24" t="s">
        <v>131</v>
      </c>
      <c r="F57" s="94" t="s">
        <v>80</v>
      </c>
      <c r="G57" s="63"/>
      <c r="H57" s="17"/>
      <c r="I57" s="21"/>
      <c r="J57" s="23"/>
      <c r="K57" s="22"/>
      <c r="L57" s="25" t="str">
        <f>IF(COUNTA(Leverancespecifikationstabel_egenskaber[[#This Row],[Opstart af fase]:[Granskning]])&gt;0, "●", "")</f>
        <v/>
      </c>
      <c r="M57" s="21">
        <v>2</v>
      </c>
      <c r="N57" s="23">
        <v>2</v>
      </c>
      <c r="O57" s="22">
        <v>2</v>
      </c>
      <c r="P57" s="25" t="str">
        <f>IF(COUNTA(Leverancespecifikationstabel_egenskaber[[#This Row],[Opstart af fase ]:[Granskning ]])&gt;0, "●", "")</f>
        <v>●</v>
      </c>
      <c r="Q57" s="21">
        <v>2</v>
      </c>
      <c r="R57" s="23">
        <v>2</v>
      </c>
      <c r="S57" s="23">
        <v>2</v>
      </c>
      <c r="T57" s="22">
        <v>2</v>
      </c>
      <c r="U57" s="25" t="str">
        <f>IF(COUNTA(Leverancespecifikationstabel_egenskaber[[#This Row],[Opstart af fase  ]:[Myndighedsgodkendelse]])&gt;0, "●", "")</f>
        <v>●</v>
      </c>
      <c r="V57" s="21">
        <v>2</v>
      </c>
      <c r="W57" s="23">
        <v>2</v>
      </c>
      <c r="X57" s="23">
        <v>3</v>
      </c>
      <c r="Y57" s="22">
        <v>3</v>
      </c>
      <c r="Z57" s="25" t="str">
        <f>IF(COUNTA(Leverancespecifikationstabel_egenskaber[[#This Row],[Opstart af fase    ]:[Udbud]])&gt;0, "●", "")</f>
        <v>●</v>
      </c>
      <c r="AA57" s="21">
        <v>3</v>
      </c>
      <c r="AB57" s="23">
        <v>3</v>
      </c>
      <c r="AC57" s="22">
        <v>3</v>
      </c>
      <c r="AD57" s="25" t="str">
        <f>IF(COUNTA(Leverancespecifikationstabel_egenskaber[[#This Row],[Opstart af fase   ]:[… ]])&gt;0, "●", "")</f>
        <v>●</v>
      </c>
      <c r="AE57" s="21">
        <v>3</v>
      </c>
      <c r="AF57" s="23">
        <v>3</v>
      </c>
      <c r="AG57" s="22">
        <v>3</v>
      </c>
      <c r="AH57" s="25" t="str">
        <f>IF(COUNTA(Leverancespecifikationstabel_egenskaber[[#This Row],[Opstart af fase     ]:[Opstart af commissionning]])&gt;0, "●", "")</f>
        <v>●</v>
      </c>
      <c r="AI57" s="21">
        <v>3</v>
      </c>
      <c r="AJ57" s="23">
        <v>3</v>
      </c>
      <c r="AK57" s="22">
        <v>3</v>
      </c>
      <c r="AL57" s="25" t="str">
        <f>IF(COUNTA(Leverancespecifikationstabel_egenskaber[[#This Row],[Granskning     ]:[Overdragelse]])&gt;0, "●", "")</f>
        <v>●</v>
      </c>
      <c r="AM57" s="18"/>
      <c r="AN57" s="19" t="s">
        <v>5</v>
      </c>
      <c r="AO57" s="45" t="s">
        <v>5</v>
      </c>
      <c r="AP57" s="46"/>
      <c r="AQ57" s="58"/>
      <c r="AR57" s="20" t="s">
        <v>209</v>
      </c>
      <c r="AS57" s="18"/>
      <c r="AT57" s="57" t="s">
        <v>213</v>
      </c>
      <c r="AU57" s="44" t="s">
        <v>214</v>
      </c>
      <c r="AV57" s="50" t="s">
        <v>317</v>
      </c>
      <c r="AW57" s="49" t="s">
        <v>318</v>
      </c>
      <c r="AX57" s="49" t="str">
        <f>IF(Leverancespecifikationstabel_egenskaber[[#This Row],[Forekomst / Type]]="Forekomst", "Instance", "Type")</f>
        <v>Type</v>
      </c>
      <c r="AY57" s="49" t="s">
        <v>400</v>
      </c>
      <c r="AZ57" s="49" t="s">
        <v>391</v>
      </c>
      <c r="BA57" s="48" t="s">
        <v>395</v>
      </c>
      <c r="BB57" s="43" t="str">
        <f>IF(Leverancespecifikationstabel_egenskaber[[#This Row],[Fagmodel]]&lt;&gt;"", "●", "")</f>
        <v>●</v>
      </c>
      <c r="BC57" s="54"/>
    </row>
    <row r="58" spans="1:55" ht="25.5" x14ac:dyDescent="0.3">
      <c r="A58" s="57"/>
      <c r="B58" s="62" t="s">
        <v>453</v>
      </c>
      <c r="C58" s="30"/>
      <c r="D58" s="64" t="s">
        <v>132</v>
      </c>
      <c r="E58" s="24" t="s">
        <v>133</v>
      </c>
      <c r="F58" s="94" t="s">
        <v>104</v>
      </c>
      <c r="G58" s="63"/>
      <c r="H58" s="17"/>
      <c r="I58" s="21"/>
      <c r="J58" s="23"/>
      <c r="K58" s="22"/>
      <c r="L58" s="25" t="str">
        <f>IF(COUNTA(Leverancespecifikationstabel_egenskaber[[#This Row],[Opstart af fase]:[Granskning]])&gt;0, "●", "")</f>
        <v/>
      </c>
      <c r="M58" s="21">
        <v>2</v>
      </c>
      <c r="N58" s="23">
        <v>2</v>
      </c>
      <c r="O58" s="22">
        <v>2</v>
      </c>
      <c r="P58" s="25" t="str">
        <f>IF(COUNTA(Leverancespecifikationstabel_egenskaber[[#This Row],[Opstart af fase ]:[Granskning ]])&gt;0, "●", "")</f>
        <v>●</v>
      </c>
      <c r="Q58" s="21">
        <v>2</v>
      </c>
      <c r="R58" s="23">
        <v>2</v>
      </c>
      <c r="S58" s="23">
        <v>2</v>
      </c>
      <c r="T58" s="22">
        <v>2</v>
      </c>
      <c r="U58" s="25" t="str">
        <f>IF(COUNTA(Leverancespecifikationstabel_egenskaber[[#This Row],[Opstart af fase  ]:[Myndighedsgodkendelse]])&gt;0, "●", "")</f>
        <v>●</v>
      </c>
      <c r="V58" s="21">
        <v>2</v>
      </c>
      <c r="W58" s="23">
        <v>2</v>
      </c>
      <c r="X58" s="23">
        <v>3</v>
      </c>
      <c r="Y58" s="22">
        <v>3</v>
      </c>
      <c r="Z58" s="25" t="str">
        <f>IF(COUNTA(Leverancespecifikationstabel_egenskaber[[#This Row],[Opstart af fase    ]:[Udbud]])&gt;0, "●", "")</f>
        <v>●</v>
      </c>
      <c r="AA58" s="21">
        <v>3</v>
      </c>
      <c r="AB58" s="23">
        <v>3</v>
      </c>
      <c r="AC58" s="22">
        <v>3</v>
      </c>
      <c r="AD58" s="25" t="str">
        <f>IF(COUNTA(Leverancespecifikationstabel_egenskaber[[#This Row],[Opstart af fase   ]:[… ]])&gt;0, "●", "")</f>
        <v>●</v>
      </c>
      <c r="AE58" s="21">
        <v>3</v>
      </c>
      <c r="AF58" s="23">
        <v>3</v>
      </c>
      <c r="AG58" s="22">
        <v>3</v>
      </c>
      <c r="AH58" s="25" t="str">
        <f>IF(COUNTA(Leverancespecifikationstabel_egenskaber[[#This Row],[Opstart af fase     ]:[Opstart af commissionning]])&gt;0, "●", "")</f>
        <v>●</v>
      </c>
      <c r="AI58" s="21">
        <v>3</v>
      </c>
      <c r="AJ58" s="23">
        <v>3</v>
      </c>
      <c r="AK58" s="22">
        <v>3</v>
      </c>
      <c r="AL58" s="25" t="str">
        <f>IF(COUNTA(Leverancespecifikationstabel_egenskaber[[#This Row],[Granskning     ]:[Overdragelse]])&gt;0, "●", "")</f>
        <v>●</v>
      </c>
      <c r="AM58" s="18"/>
      <c r="AN58" s="19" t="s">
        <v>5</v>
      </c>
      <c r="AO58" s="45" t="s">
        <v>5</v>
      </c>
      <c r="AP58" s="46"/>
      <c r="AQ58" s="58"/>
      <c r="AR58" s="20" t="s">
        <v>209</v>
      </c>
      <c r="AS58" s="18"/>
      <c r="AT58" s="57" t="s">
        <v>213</v>
      </c>
      <c r="AU58" s="44" t="s">
        <v>211</v>
      </c>
      <c r="AV58" s="50" t="s">
        <v>319</v>
      </c>
      <c r="AW58" s="49" t="s">
        <v>320</v>
      </c>
      <c r="AX58" s="49" t="str">
        <f>IF(Leverancespecifikationstabel_egenskaber[[#This Row],[Forekomst / Type]]="Forekomst", "Instance", "Type")</f>
        <v>Type</v>
      </c>
      <c r="AY58" s="49" t="s">
        <v>400</v>
      </c>
      <c r="AZ58" s="49" t="s">
        <v>391</v>
      </c>
      <c r="BA58" s="48" t="s">
        <v>393</v>
      </c>
      <c r="BB58" s="43" t="str">
        <f>IF(Leverancespecifikationstabel_egenskaber[[#This Row],[Fagmodel]]&lt;&gt;"", "●", "")</f>
        <v>●</v>
      </c>
      <c r="BC58" s="54"/>
    </row>
    <row r="59" spans="1:55" ht="38.25" x14ac:dyDescent="0.3">
      <c r="A59" s="57"/>
      <c r="B59" s="62" t="s">
        <v>453</v>
      </c>
      <c r="C59" s="30"/>
      <c r="D59" s="64" t="s">
        <v>134</v>
      </c>
      <c r="E59" s="24" t="s">
        <v>135</v>
      </c>
      <c r="F59" s="94" t="s">
        <v>136</v>
      </c>
      <c r="G59" s="63"/>
      <c r="H59" s="17"/>
      <c r="I59" s="21"/>
      <c r="J59" s="23"/>
      <c r="K59" s="22"/>
      <c r="L59" s="25" t="str">
        <f>IF(COUNTA(Leverancespecifikationstabel_egenskaber[[#This Row],[Opstart af fase]:[Granskning]])&gt;0, "●", "")</f>
        <v/>
      </c>
      <c r="M59" s="21"/>
      <c r="N59" s="23"/>
      <c r="O59" s="22"/>
      <c r="P59" s="25" t="str">
        <f>IF(COUNTA(Leverancespecifikationstabel_egenskaber[[#This Row],[Opstart af fase ]:[Granskning ]])&gt;0, "●", "")</f>
        <v/>
      </c>
      <c r="Q59" s="21">
        <v>2</v>
      </c>
      <c r="R59" s="23">
        <v>2</v>
      </c>
      <c r="S59" s="23">
        <v>2</v>
      </c>
      <c r="T59" s="22">
        <v>2</v>
      </c>
      <c r="U59" s="25" t="str">
        <f>IF(COUNTA(Leverancespecifikationstabel_egenskaber[[#This Row],[Opstart af fase  ]:[Myndighedsgodkendelse]])&gt;0, "●", "")</f>
        <v>●</v>
      </c>
      <c r="V59" s="21">
        <v>2</v>
      </c>
      <c r="W59" s="23">
        <v>2</v>
      </c>
      <c r="X59" s="23">
        <v>3</v>
      </c>
      <c r="Y59" s="22">
        <v>3</v>
      </c>
      <c r="Z59" s="25" t="str">
        <f>IF(COUNTA(Leverancespecifikationstabel_egenskaber[[#This Row],[Opstart af fase    ]:[Udbud]])&gt;0, "●", "")</f>
        <v>●</v>
      </c>
      <c r="AA59" s="21">
        <v>3</v>
      </c>
      <c r="AB59" s="23">
        <v>3</v>
      </c>
      <c r="AC59" s="22">
        <v>3</v>
      </c>
      <c r="AD59" s="25" t="str">
        <f>IF(COUNTA(Leverancespecifikationstabel_egenskaber[[#This Row],[Opstart af fase   ]:[… ]])&gt;0, "●", "")</f>
        <v>●</v>
      </c>
      <c r="AE59" s="21">
        <v>3</v>
      </c>
      <c r="AF59" s="23">
        <v>3</v>
      </c>
      <c r="AG59" s="22">
        <v>3</v>
      </c>
      <c r="AH59" s="25" t="str">
        <f>IF(COUNTA(Leverancespecifikationstabel_egenskaber[[#This Row],[Opstart af fase     ]:[Opstart af commissionning]])&gt;0, "●", "")</f>
        <v>●</v>
      </c>
      <c r="AI59" s="21">
        <v>3</v>
      </c>
      <c r="AJ59" s="23">
        <v>3</v>
      </c>
      <c r="AK59" s="22">
        <v>3</v>
      </c>
      <c r="AL59" s="25" t="str">
        <f>IF(COUNTA(Leverancespecifikationstabel_egenskaber[[#This Row],[Granskning     ]:[Overdragelse]])&gt;0, "●", "")</f>
        <v>●</v>
      </c>
      <c r="AM59" s="18"/>
      <c r="AN59" s="19" t="s">
        <v>5</v>
      </c>
      <c r="AO59" s="45" t="s">
        <v>5</v>
      </c>
      <c r="AP59" s="46" t="s">
        <v>5</v>
      </c>
      <c r="AQ59" s="58"/>
      <c r="AR59" s="20" t="s">
        <v>209</v>
      </c>
      <c r="AS59" s="18"/>
      <c r="AT59" s="57" t="s">
        <v>210</v>
      </c>
      <c r="AU59" s="44" t="s">
        <v>211</v>
      </c>
      <c r="AV59" s="50" t="s">
        <v>321</v>
      </c>
      <c r="AW59" s="49" t="s">
        <v>322</v>
      </c>
      <c r="AX59" s="49" t="str">
        <f>IF(Leverancespecifikationstabel_egenskaber[[#This Row],[Forekomst / Type]]="Forekomst", "Instance", "Type")</f>
        <v>Instance</v>
      </c>
      <c r="AY59" s="49" t="s">
        <v>407</v>
      </c>
      <c r="AZ59" s="49" t="s">
        <v>391</v>
      </c>
      <c r="BA59" s="48" t="s">
        <v>393</v>
      </c>
      <c r="BB59" s="43" t="str">
        <f>IF(Leverancespecifikationstabel_egenskaber[[#This Row],[Fagmodel]]&lt;&gt;"", "●", "")</f>
        <v>●</v>
      </c>
      <c r="BC59" s="54"/>
    </row>
    <row r="60" spans="1:55" x14ac:dyDescent="0.3">
      <c r="A60" s="57"/>
      <c r="B60" s="62" t="s">
        <v>453</v>
      </c>
      <c r="C60" s="30"/>
      <c r="D60" s="64" t="s">
        <v>137</v>
      </c>
      <c r="E60" s="24"/>
      <c r="F60" s="94" t="s">
        <v>138</v>
      </c>
      <c r="G60" s="63"/>
      <c r="H60" s="17"/>
      <c r="I60" s="21"/>
      <c r="J60" s="23"/>
      <c r="K60" s="22"/>
      <c r="L60" s="25" t="str">
        <f>IF(COUNTA(Leverancespecifikationstabel_egenskaber[[#This Row],[Opstart af fase]:[Granskning]])&gt;0, "●", "")</f>
        <v/>
      </c>
      <c r="M60" s="21"/>
      <c r="N60" s="23"/>
      <c r="O60" s="22"/>
      <c r="P60" s="25" t="str">
        <f>IF(COUNTA(Leverancespecifikationstabel_egenskaber[[#This Row],[Opstart af fase ]:[Granskning ]])&gt;0, "●", "")</f>
        <v/>
      </c>
      <c r="Q60" s="21">
        <v>2</v>
      </c>
      <c r="R60" s="23">
        <v>2</v>
      </c>
      <c r="S60" s="23">
        <v>2</v>
      </c>
      <c r="T60" s="22">
        <v>2</v>
      </c>
      <c r="U60" s="25" t="str">
        <f>IF(COUNTA(Leverancespecifikationstabel_egenskaber[[#This Row],[Opstart af fase  ]:[Myndighedsgodkendelse]])&gt;0, "●", "")</f>
        <v>●</v>
      </c>
      <c r="V60" s="21">
        <v>2</v>
      </c>
      <c r="W60" s="23">
        <v>2</v>
      </c>
      <c r="X60" s="23">
        <v>3</v>
      </c>
      <c r="Y60" s="22">
        <v>3</v>
      </c>
      <c r="Z60" s="25" t="str">
        <f>IF(COUNTA(Leverancespecifikationstabel_egenskaber[[#This Row],[Opstart af fase    ]:[Udbud]])&gt;0, "●", "")</f>
        <v>●</v>
      </c>
      <c r="AA60" s="21">
        <v>3</v>
      </c>
      <c r="AB60" s="23">
        <v>3</v>
      </c>
      <c r="AC60" s="22">
        <v>3</v>
      </c>
      <c r="AD60" s="25" t="str">
        <f>IF(COUNTA(Leverancespecifikationstabel_egenskaber[[#This Row],[Opstart af fase   ]:[… ]])&gt;0, "●", "")</f>
        <v>●</v>
      </c>
      <c r="AE60" s="21">
        <v>3</v>
      </c>
      <c r="AF60" s="23">
        <v>3</v>
      </c>
      <c r="AG60" s="22">
        <v>3</v>
      </c>
      <c r="AH60" s="25" t="str">
        <f>IF(COUNTA(Leverancespecifikationstabel_egenskaber[[#This Row],[Opstart af fase     ]:[Opstart af commissionning]])&gt;0, "●", "")</f>
        <v>●</v>
      </c>
      <c r="AI60" s="21">
        <v>3</v>
      </c>
      <c r="AJ60" s="23">
        <v>3</v>
      </c>
      <c r="AK60" s="22">
        <v>3</v>
      </c>
      <c r="AL60" s="25" t="str">
        <f>IF(COUNTA(Leverancespecifikationstabel_egenskaber[[#This Row],[Granskning     ]:[Overdragelse]])&gt;0, "●", "")</f>
        <v>●</v>
      </c>
      <c r="AM60" s="18"/>
      <c r="AN60" s="19" t="s">
        <v>5</v>
      </c>
      <c r="AO60" s="45" t="s">
        <v>5</v>
      </c>
      <c r="AP60" s="46" t="s">
        <v>5</v>
      </c>
      <c r="AQ60" s="58"/>
      <c r="AR60" s="20" t="s">
        <v>209</v>
      </c>
      <c r="AS60" s="18"/>
      <c r="AT60" s="57" t="s">
        <v>210</v>
      </c>
      <c r="AU60" s="44" t="s">
        <v>211</v>
      </c>
      <c r="AV60" s="50" t="s">
        <v>323</v>
      </c>
      <c r="AW60" s="49" t="s">
        <v>324</v>
      </c>
      <c r="AX60" s="49" t="str">
        <f>IF(Leverancespecifikationstabel_egenskaber[[#This Row],[Forekomst / Type]]="Forekomst", "Instance", "Type")</f>
        <v>Instance</v>
      </c>
      <c r="AY60" s="49" t="s">
        <v>407</v>
      </c>
      <c r="AZ60" s="49" t="s">
        <v>391</v>
      </c>
      <c r="BA60" s="48" t="s">
        <v>393</v>
      </c>
      <c r="BB60" s="43" t="str">
        <f>IF(Leverancespecifikationstabel_egenskaber[[#This Row],[Fagmodel]]&lt;&gt;"", "●", "")</f>
        <v>●</v>
      </c>
      <c r="BC60" s="54"/>
    </row>
    <row r="61" spans="1:55" ht="25.5" x14ac:dyDescent="0.3">
      <c r="A61" s="57"/>
      <c r="B61" s="62" t="s">
        <v>453</v>
      </c>
      <c r="C61" s="30"/>
      <c r="D61" s="64" t="s">
        <v>164</v>
      </c>
      <c r="E61" s="24" t="s">
        <v>165</v>
      </c>
      <c r="F61" s="94">
        <v>0.35</v>
      </c>
      <c r="G61" s="63" t="s">
        <v>166</v>
      </c>
      <c r="H61" s="17"/>
      <c r="I61" s="21"/>
      <c r="J61" s="23"/>
      <c r="K61" s="22"/>
      <c r="L61" s="25" t="str">
        <f>IF(COUNTA(Leverancespecifikationstabel_egenskaber[[#This Row],[Opstart af fase]:[Granskning]])&gt;0, "●", "")</f>
        <v/>
      </c>
      <c r="M61" s="21"/>
      <c r="N61" s="23"/>
      <c r="O61" s="22"/>
      <c r="P61" s="25" t="str">
        <f>IF(COUNTA(Leverancespecifikationstabel_egenskaber[[#This Row],[Opstart af fase ]:[Granskning ]])&gt;0, "●", "")</f>
        <v/>
      </c>
      <c r="Q61" s="21"/>
      <c r="R61" s="23"/>
      <c r="S61" s="23"/>
      <c r="T61" s="22">
        <v>2</v>
      </c>
      <c r="U61" s="25" t="str">
        <f>IF(COUNTA(Leverancespecifikationstabel_egenskaber[[#This Row],[Opstart af fase  ]:[Myndighedsgodkendelse]])&gt;0, "●", "")</f>
        <v>●</v>
      </c>
      <c r="V61" s="21">
        <v>2</v>
      </c>
      <c r="W61" s="23">
        <v>2</v>
      </c>
      <c r="X61" s="23">
        <v>3</v>
      </c>
      <c r="Y61" s="22">
        <v>3</v>
      </c>
      <c r="Z61" s="25" t="str">
        <f>IF(COUNTA(Leverancespecifikationstabel_egenskaber[[#This Row],[Opstart af fase    ]:[Udbud]])&gt;0, "●", "")</f>
        <v>●</v>
      </c>
      <c r="AA61" s="21">
        <v>3</v>
      </c>
      <c r="AB61" s="23">
        <v>3</v>
      </c>
      <c r="AC61" s="22">
        <v>3</v>
      </c>
      <c r="AD61" s="25" t="str">
        <f>IF(COUNTA(Leverancespecifikationstabel_egenskaber[[#This Row],[Opstart af fase   ]:[… ]])&gt;0, "●", "")</f>
        <v>●</v>
      </c>
      <c r="AE61" s="21">
        <v>3</v>
      </c>
      <c r="AF61" s="23">
        <v>3</v>
      </c>
      <c r="AG61" s="22">
        <v>3</v>
      </c>
      <c r="AH61" s="25" t="str">
        <f>IF(COUNTA(Leverancespecifikationstabel_egenskaber[[#This Row],[Opstart af fase     ]:[Opstart af commissionning]])&gt;0, "●", "")</f>
        <v>●</v>
      </c>
      <c r="AI61" s="21">
        <v>3</v>
      </c>
      <c r="AJ61" s="23">
        <v>3</v>
      </c>
      <c r="AK61" s="22">
        <v>3</v>
      </c>
      <c r="AL61" s="25" t="str">
        <f>IF(COUNTA(Leverancespecifikationstabel_egenskaber[[#This Row],[Granskning     ]:[Overdragelse]])&gt;0, "●", "")</f>
        <v>●</v>
      </c>
      <c r="AM61" s="18"/>
      <c r="AN61" s="19" t="s">
        <v>5</v>
      </c>
      <c r="AO61" s="45" t="s">
        <v>5</v>
      </c>
      <c r="AP61" s="46"/>
      <c r="AQ61" s="58" t="s">
        <v>5</v>
      </c>
      <c r="AR61" s="20" t="s">
        <v>209</v>
      </c>
      <c r="AS61" s="18"/>
      <c r="AT61" s="57" t="s">
        <v>213</v>
      </c>
      <c r="AU61" s="44" t="s">
        <v>212</v>
      </c>
      <c r="AV61" s="50" t="s">
        <v>357</v>
      </c>
      <c r="AW61" s="49" t="s">
        <v>358</v>
      </c>
      <c r="AX61" s="49" t="str">
        <f>IF(Leverancespecifikationstabel_egenskaber[[#This Row],[Forekomst / Type]]="Forekomst", "Instance", "Type")</f>
        <v>Type</v>
      </c>
      <c r="AY61" s="49" t="s">
        <v>400</v>
      </c>
      <c r="AZ61" s="49" t="s">
        <v>391</v>
      </c>
      <c r="BA61" s="48" t="s">
        <v>394</v>
      </c>
      <c r="BB61" s="43" t="str">
        <f>IF(Leverancespecifikationstabel_egenskaber[[#This Row],[Fagmodel]]&lt;&gt;"", "●", "")</f>
        <v>●</v>
      </c>
      <c r="BC61" s="54"/>
    </row>
    <row r="62" spans="1:55" x14ac:dyDescent="0.3">
      <c r="A62" s="57"/>
      <c r="B62" s="62" t="s">
        <v>453</v>
      </c>
      <c r="C62" s="30"/>
      <c r="D62" s="64" t="s">
        <v>139</v>
      </c>
      <c r="E62" s="24" t="s">
        <v>450</v>
      </c>
      <c r="F62" s="94" t="s">
        <v>140</v>
      </c>
      <c r="G62" s="63"/>
      <c r="H62" s="17"/>
      <c r="I62" s="21"/>
      <c r="J62" s="23"/>
      <c r="K62" s="22"/>
      <c r="L62" s="25" t="str">
        <f>IF(COUNTA(Leverancespecifikationstabel_egenskaber[[#This Row],[Opstart af fase]:[Granskning]])&gt;0, "●", "")</f>
        <v/>
      </c>
      <c r="M62" s="21"/>
      <c r="N62" s="23"/>
      <c r="O62" s="22"/>
      <c r="P62" s="25" t="str">
        <f>IF(COUNTA(Leverancespecifikationstabel_egenskaber[[#This Row],[Opstart af fase ]:[Granskning ]])&gt;0, "●", "")</f>
        <v/>
      </c>
      <c r="Q62" s="21"/>
      <c r="R62" s="23"/>
      <c r="S62" s="23"/>
      <c r="T62" s="22">
        <v>2</v>
      </c>
      <c r="U62" s="25" t="str">
        <f>IF(COUNTA(Leverancespecifikationstabel_egenskaber[[#This Row],[Opstart af fase  ]:[Myndighedsgodkendelse]])&gt;0, "●", "")</f>
        <v>●</v>
      </c>
      <c r="V62" s="21">
        <v>2</v>
      </c>
      <c r="W62" s="23">
        <v>2</v>
      </c>
      <c r="X62" s="23">
        <v>3</v>
      </c>
      <c r="Y62" s="22">
        <v>3</v>
      </c>
      <c r="Z62" s="25" t="str">
        <f>IF(COUNTA(Leverancespecifikationstabel_egenskaber[[#This Row],[Opstart af fase    ]:[Udbud]])&gt;0, "●", "")</f>
        <v>●</v>
      </c>
      <c r="AA62" s="21">
        <v>3</v>
      </c>
      <c r="AB62" s="23">
        <v>3</v>
      </c>
      <c r="AC62" s="22">
        <v>3</v>
      </c>
      <c r="AD62" s="25" t="str">
        <f>IF(COUNTA(Leverancespecifikationstabel_egenskaber[[#This Row],[Opstart af fase   ]:[… ]])&gt;0, "●", "")</f>
        <v>●</v>
      </c>
      <c r="AE62" s="21">
        <v>3</v>
      </c>
      <c r="AF62" s="23">
        <v>3</v>
      </c>
      <c r="AG62" s="22">
        <v>3</v>
      </c>
      <c r="AH62" s="25" t="str">
        <f>IF(COUNTA(Leverancespecifikationstabel_egenskaber[[#This Row],[Opstart af fase     ]:[Opstart af commissionning]])&gt;0, "●", "")</f>
        <v>●</v>
      </c>
      <c r="AI62" s="21">
        <v>3</v>
      </c>
      <c r="AJ62" s="23">
        <v>3</v>
      </c>
      <c r="AK62" s="22">
        <v>3</v>
      </c>
      <c r="AL62" s="25" t="str">
        <f>IF(COUNTA(Leverancespecifikationstabel_egenskaber[[#This Row],[Granskning     ]:[Overdragelse]])&gt;0, "●", "")</f>
        <v>●</v>
      </c>
      <c r="AM62" s="18"/>
      <c r="AN62" s="19" t="s">
        <v>5</v>
      </c>
      <c r="AO62" s="45" t="s">
        <v>5</v>
      </c>
      <c r="AP62" s="46"/>
      <c r="AQ62" s="58"/>
      <c r="AR62" s="20" t="s">
        <v>209</v>
      </c>
      <c r="AS62" s="18"/>
      <c r="AT62" s="57" t="s">
        <v>210</v>
      </c>
      <c r="AU62" s="44" t="s">
        <v>211</v>
      </c>
      <c r="AV62" s="50" t="s">
        <v>325</v>
      </c>
      <c r="AW62" s="49" t="s">
        <v>326</v>
      </c>
      <c r="AX62" s="49" t="str">
        <f>IF(Leverancespecifikationstabel_egenskaber[[#This Row],[Forekomst / Type]]="Forekomst", "Instance", "Type")</f>
        <v>Instance</v>
      </c>
      <c r="AY62" s="49" t="s">
        <v>405</v>
      </c>
      <c r="AZ62" s="49" t="s">
        <v>391</v>
      </c>
      <c r="BA62" s="48" t="s">
        <v>393</v>
      </c>
      <c r="BB62" s="43" t="str">
        <f>IF(Leverancespecifikationstabel_egenskaber[[#This Row],[Fagmodel]]&lt;&gt;"", "●", "")</f>
        <v>●</v>
      </c>
      <c r="BC62" s="54"/>
    </row>
    <row r="63" spans="1:55" x14ac:dyDescent="0.3">
      <c r="A63" s="57"/>
      <c r="B63" s="62" t="s">
        <v>453</v>
      </c>
      <c r="C63" s="30"/>
      <c r="D63" s="64" t="s">
        <v>139</v>
      </c>
      <c r="E63" s="24" t="s">
        <v>450</v>
      </c>
      <c r="F63" s="94" t="s">
        <v>153</v>
      </c>
      <c r="G63" s="63"/>
      <c r="H63" s="17"/>
      <c r="I63" s="21"/>
      <c r="J63" s="23"/>
      <c r="K63" s="22"/>
      <c r="L63" s="25" t="str">
        <f>IF(COUNTA(Leverancespecifikationstabel_egenskaber[[#This Row],[Opstart af fase]:[Granskning]])&gt;0, "●", "")</f>
        <v/>
      </c>
      <c r="M63" s="21"/>
      <c r="N63" s="23"/>
      <c r="O63" s="22"/>
      <c r="P63" s="25" t="str">
        <f>IF(COUNTA(Leverancespecifikationstabel_egenskaber[[#This Row],[Opstart af fase ]:[Granskning ]])&gt;0, "●", "")</f>
        <v/>
      </c>
      <c r="Q63" s="21"/>
      <c r="R63" s="23"/>
      <c r="S63" s="23"/>
      <c r="T63" s="22">
        <v>2</v>
      </c>
      <c r="U63" s="25" t="str">
        <f>IF(COUNTA(Leverancespecifikationstabel_egenskaber[[#This Row],[Opstart af fase  ]:[Myndighedsgodkendelse]])&gt;0, "●", "")</f>
        <v>●</v>
      </c>
      <c r="V63" s="21">
        <v>2</v>
      </c>
      <c r="W63" s="23">
        <v>2</v>
      </c>
      <c r="X63" s="23">
        <v>3</v>
      </c>
      <c r="Y63" s="22">
        <v>3</v>
      </c>
      <c r="Z63" s="25" t="str">
        <f>IF(COUNTA(Leverancespecifikationstabel_egenskaber[[#This Row],[Opstart af fase    ]:[Udbud]])&gt;0, "●", "")</f>
        <v>●</v>
      </c>
      <c r="AA63" s="21">
        <v>3</v>
      </c>
      <c r="AB63" s="23">
        <v>3</v>
      </c>
      <c r="AC63" s="22">
        <v>3</v>
      </c>
      <c r="AD63" s="25" t="str">
        <f>IF(COUNTA(Leverancespecifikationstabel_egenskaber[[#This Row],[Opstart af fase   ]:[… ]])&gt;0, "●", "")</f>
        <v>●</v>
      </c>
      <c r="AE63" s="21">
        <v>3</v>
      </c>
      <c r="AF63" s="23">
        <v>3</v>
      </c>
      <c r="AG63" s="22">
        <v>3</v>
      </c>
      <c r="AH63" s="25" t="str">
        <f>IF(COUNTA(Leverancespecifikationstabel_egenskaber[[#This Row],[Opstart af fase     ]:[Opstart af commissionning]])&gt;0, "●", "")</f>
        <v>●</v>
      </c>
      <c r="AI63" s="21">
        <v>3</v>
      </c>
      <c r="AJ63" s="23">
        <v>3</v>
      </c>
      <c r="AK63" s="22">
        <v>3</v>
      </c>
      <c r="AL63" s="25" t="str">
        <f>IF(COUNTA(Leverancespecifikationstabel_egenskaber[[#This Row],[Granskning     ]:[Overdragelse]])&gt;0, "●", "")</f>
        <v>●</v>
      </c>
      <c r="AM63" s="18"/>
      <c r="AN63" s="19" t="s">
        <v>5</v>
      </c>
      <c r="AO63" s="45" t="s">
        <v>5</v>
      </c>
      <c r="AP63" s="46"/>
      <c r="AQ63" s="58"/>
      <c r="AR63" s="20" t="s">
        <v>209</v>
      </c>
      <c r="AS63" s="18"/>
      <c r="AT63" s="57" t="s">
        <v>213</v>
      </c>
      <c r="AU63" s="44" t="s">
        <v>211</v>
      </c>
      <c r="AV63" s="50" t="s">
        <v>339</v>
      </c>
      <c r="AW63" s="49" t="s">
        <v>340</v>
      </c>
      <c r="AX63" s="49" t="str">
        <f>IF(Leverancespecifikationstabel_egenskaber[[#This Row],[Forekomst / Type]]="Forekomst", "Instance", "Type")</f>
        <v>Type</v>
      </c>
      <c r="AY63" s="49" t="s">
        <v>405</v>
      </c>
      <c r="AZ63" s="49" t="s">
        <v>391</v>
      </c>
      <c r="BA63" s="48" t="s">
        <v>393</v>
      </c>
      <c r="BB63" s="43" t="str">
        <f>IF(Leverancespecifikationstabel_egenskaber[[#This Row],[Fagmodel]]&lt;&gt;"", "●", "")</f>
        <v>●</v>
      </c>
      <c r="BC63" s="54"/>
    </row>
    <row r="64" spans="1:55" x14ac:dyDescent="0.3">
      <c r="A64" s="57"/>
      <c r="B64" s="62" t="s">
        <v>453</v>
      </c>
      <c r="C64" s="30"/>
      <c r="D64" s="64" t="s">
        <v>141</v>
      </c>
      <c r="E64" s="24" t="s">
        <v>450</v>
      </c>
      <c r="F64" s="94" t="s">
        <v>142</v>
      </c>
      <c r="G64" s="63"/>
      <c r="H64" s="17"/>
      <c r="I64" s="21"/>
      <c r="J64" s="23"/>
      <c r="K64" s="22"/>
      <c r="L64" s="25" t="str">
        <f>IF(COUNTA(Leverancespecifikationstabel_egenskaber[[#This Row],[Opstart af fase]:[Granskning]])&gt;0, "●", "")</f>
        <v/>
      </c>
      <c r="M64" s="21"/>
      <c r="N64" s="23"/>
      <c r="O64" s="22"/>
      <c r="P64" s="25" t="str">
        <f>IF(COUNTA(Leverancespecifikationstabel_egenskaber[[#This Row],[Opstart af fase ]:[Granskning ]])&gt;0, "●", "")</f>
        <v/>
      </c>
      <c r="Q64" s="21"/>
      <c r="R64" s="23"/>
      <c r="S64" s="23"/>
      <c r="T64" s="22">
        <v>2</v>
      </c>
      <c r="U64" s="25" t="str">
        <f>IF(COUNTA(Leverancespecifikationstabel_egenskaber[[#This Row],[Opstart af fase  ]:[Myndighedsgodkendelse]])&gt;0, "●", "")</f>
        <v>●</v>
      </c>
      <c r="V64" s="21">
        <v>2</v>
      </c>
      <c r="W64" s="23">
        <v>2</v>
      </c>
      <c r="X64" s="23">
        <v>3</v>
      </c>
      <c r="Y64" s="22">
        <v>3</v>
      </c>
      <c r="Z64" s="25" t="str">
        <f>IF(COUNTA(Leverancespecifikationstabel_egenskaber[[#This Row],[Opstart af fase    ]:[Udbud]])&gt;0, "●", "")</f>
        <v>●</v>
      </c>
      <c r="AA64" s="21">
        <v>3</v>
      </c>
      <c r="AB64" s="23">
        <v>3</v>
      </c>
      <c r="AC64" s="22">
        <v>3</v>
      </c>
      <c r="AD64" s="25" t="str">
        <f>IF(COUNTA(Leverancespecifikationstabel_egenskaber[[#This Row],[Opstart af fase   ]:[… ]])&gt;0, "●", "")</f>
        <v>●</v>
      </c>
      <c r="AE64" s="21">
        <v>3</v>
      </c>
      <c r="AF64" s="23">
        <v>3</v>
      </c>
      <c r="AG64" s="22">
        <v>3</v>
      </c>
      <c r="AH64" s="25" t="str">
        <f>IF(COUNTA(Leverancespecifikationstabel_egenskaber[[#This Row],[Opstart af fase     ]:[Opstart af commissionning]])&gt;0, "●", "")</f>
        <v>●</v>
      </c>
      <c r="AI64" s="21">
        <v>3</v>
      </c>
      <c r="AJ64" s="23">
        <v>3</v>
      </c>
      <c r="AK64" s="22">
        <v>3</v>
      </c>
      <c r="AL64" s="25" t="str">
        <f>IF(COUNTA(Leverancespecifikationstabel_egenskaber[[#This Row],[Granskning     ]:[Overdragelse]])&gt;0, "●", "")</f>
        <v>●</v>
      </c>
      <c r="AM64" s="18"/>
      <c r="AN64" s="19" t="s">
        <v>5</v>
      </c>
      <c r="AO64" s="45" t="s">
        <v>5</v>
      </c>
      <c r="AP64" s="46"/>
      <c r="AQ64" s="58"/>
      <c r="AR64" s="20" t="s">
        <v>209</v>
      </c>
      <c r="AS64" s="18"/>
      <c r="AT64" s="57" t="s">
        <v>210</v>
      </c>
      <c r="AU64" s="44" t="s">
        <v>211</v>
      </c>
      <c r="AV64" s="50" t="s">
        <v>327</v>
      </c>
      <c r="AW64" s="49" t="s">
        <v>328</v>
      </c>
      <c r="AX64" s="49" t="str">
        <f>IF(Leverancespecifikationstabel_egenskaber[[#This Row],[Forekomst / Type]]="Forekomst", "Instance", "Type")</f>
        <v>Instance</v>
      </c>
      <c r="AY64" s="49" t="s">
        <v>405</v>
      </c>
      <c r="AZ64" s="49" t="s">
        <v>391</v>
      </c>
      <c r="BA64" s="48" t="s">
        <v>393</v>
      </c>
      <c r="BB64" s="43" t="str">
        <f>IF(Leverancespecifikationstabel_egenskaber[[#This Row],[Fagmodel]]&lt;&gt;"", "●", "")</f>
        <v>●</v>
      </c>
      <c r="BC64" s="54"/>
    </row>
    <row r="65" spans="1:55" x14ac:dyDescent="0.3">
      <c r="A65" s="57"/>
      <c r="B65" s="62" t="s">
        <v>453</v>
      </c>
      <c r="C65" s="30"/>
      <c r="D65" s="64" t="s">
        <v>141</v>
      </c>
      <c r="E65" s="24" t="s">
        <v>450</v>
      </c>
      <c r="F65" s="94" t="s">
        <v>154</v>
      </c>
      <c r="G65" s="63"/>
      <c r="H65" s="17"/>
      <c r="I65" s="21"/>
      <c r="J65" s="23"/>
      <c r="K65" s="22"/>
      <c r="L65" s="25" t="str">
        <f>IF(COUNTA(Leverancespecifikationstabel_egenskaber[[#This Row],[Opstart af fase]:[Granskning]])&gt;0, "●", "")</f>
        <v/>
      </c>
      <c r="M65" s="21"/>
      <c r="N65" s="23"/>
      <c r="O65" s="22"/>
      <c r="P65" s="25" t="str">
        <f>IF(COUNTA(Leverancespecifikationstabel_egenskaber[[#This Row],[Opstart af fase ]:[Granskning ]])&gt;0, "●", "")</f>
        <v/>
      </c>
      <c r="Q65" s="21"/>
      <c r="R65" s="23"/>
      <c r="S65" s="23"/>
      <c r="T65" s="22">
        <v>2</v>
      </c>
      <c r="U65" s="25" t="str">
        <f>IF(COUNTA(Leverancespecifikationstabel_egenskaber[[#This Row],[Opstart af fase  ]:[Myndighedsgodkendelse]])&gt;0, "●", "")</f>
        <v>●</v>
      </c>
      <c r="V65" s="21">
        <v>2</v>
      </c>
      <c r="W65" s="23">
        <v>2</v>
      </c>
      <c r="X65" s="23">
        <v>3</v>
      </c>
      <c r="Y65" s="22">
        <v>3</v>
      </c>
      <c r="Z65" s="25" t="str">
        <f>IF(COUNTA(Leverancespecifikationstabel_egenskaber[[#This Row],[Opstart af fase    ]:[Udbud]])&gt;0, "●", "")</f>
        <v>●</v>
      </c>
      <c r="AA65" s="21">
        <v>3</v>
      </c>
      <c r="AB65" s="23">
        <v>3</v>
      </c>
      <c r="AC65" s="22">
        <v>3</v>
      </c>
      <c r="AD65" s="25" t="str">
        <f>IF(COUNTA(Leverancespecifikationstabel_egenskaber[[#This Row],[Opstart af fase   ]:[… ]])&gt;0, "●", "")</f>
        <v>●</v>
      </c>
      <c r="AE65" s="21">
        <v>3</v>
      </c>
      <c r="AF65" s="23">
        <v>3</v>
      </c>
      <c r="AG65" s="22">
        <v>3</v>
      </c>
      <c r="AH65" s="25" t="str">
        <f>IF(COUNTA(Leverancespecifikationstabel_egenskaber[[#This Row],[Opstart af fase     ]:[Opstart af commissionning]])&gt;0, "●", "")</f>
        <v>●</v>
      </c>
      <c r="AI65" s="21">
        <v>3</v>
      </c>
      <c r="AJ65" s="23">
        <v>3</v>
      </c>
      <c r="AK65" s="22">
        <v>3</v>
      </c>
      <c r="AL65" s="25" t="str">
        <f>IF(COUNTA(Leverancespecifikationstabel_egenskaber[[#This Row],[Granskning     ]:[Overdragelse]])&gt;0, "●", "")</f>
        <v>●</v>
      </c>
      <c r="AM65" s="18"/>
      <c r="AN65" s="19" t="s">
        <v>5</v>
      </c>
      <c r="AO65" s="45" t="s">
        <v>5</v>
      </c>
      <c r="AP65" s="46"/>
      <c r="AQ65" s="58"/>
      <c r="AR65" s="20" t="s">
        <v>209</v>
      </c>
      <c r="AS65" s="18"/>
      <c r="AT65" s="57" t="s">
        <v>213</v>
      </c>
      <c r="AU65" s="44" t="s">
        <v>211</v>
      </c>
      <c r="AV65" s="50" t="s">
        <v>341</v>
      </c>
      <c r="AW65" s="49" t="s">
        <v>342</v>
      </c>
      <c r="AX65" s="49" t="str">
        <f>IF(Leverancespecifikationstabel_egenskaber[[#This Row],[Forekomst / Type]]="Forekomst", "Instance", "Type")</f>
        <v>Type</v>
      </c>
      <c r="AY65" s="49" t="s">
        <v>405</v>
      </c>
      <c r="AZ65" s="49" t="s">
        <v>391</v>
      </c>
      <c r="BA65" s="48" t="s">
        <v>393</v>
      </c>
      <c r="BB65" s="43" t="str">
        <f>IF(Leverancespecifikationstabel_egenskaber[[#This Row],[Fagmodel]]&lt;&gt;"", "●", "")</f>
        <v>●</v>
      </c>
      <c r="BC65" s="54"/>
    </row>
    <row r="66" spans="1:55" ht="25.5" x14ac:dyDescent="0.3">
      <c r="A66" s="57"/>
      <c r="B66" s="62" t="s">
        <v>453</v>
      </c>
      <c r="C66" s="30"/>
      <c r="D66" s="64" t="s">
        <v>158</v>
      </c>
      <c r="E66" s="24" t="s">
        <v>159</v>
      </c>
      <c r="F66" s="94">
        <v>40</v>
      </c>
      <c r="G66" s="63" t="s">
        <v>110</v>
      </c>
      <c r="H66" s="17"/>
      <c r="I66" s="21"/>
      <c r="J66" s="23"/>
      <c r="K66" s="22"/>
      <c r="L66" s="25" t="str">
        <f>IF(COUNTA(Leverancespecifikationstabel_egenskaber[[#This Row],[Opstart af fase]:[Granskning]])&gt;0, "●", "")</f>
        <v/>
      </c>
      <c r="M66" s="21"/>
      <c r="N66" s="23"/>
      <c r="O66" s="22"/>
      <c r="P66" s="25" t="str">
        <f>IF(COUNTA(Leverancespecifikationstabel_egenskaber[[#This Row],[Opstart af fase ]:[Granskning ]])&gt;0, "●", "")</f>
        <v/>
      </c>
      <c r="Q66" s="21"/>
      <c r="R66" s="23"/>
      <c r="S66" s="23"/>
      <c r="T66" s="22">
        <v>2</v>
      </c>
      <c r="U66" s="25" t="str">
        <f>IF(COUNTA(Leverancespecifikationstabel_egenskaber[[#This Row],[Opstart af fase  ]:[Myndighedsgodkendelse]])&gt;0, "●", "")</f>
        <v>●</v>
      </c>
      <c r="V66" s="21">
        <v>2</v>
      </c>
      <c r="W66" s="23">
        <v>2</v>
      </c>
      <c r="X66" s="23">
        <v>3</v>
      </c>
      <c r="Y66" s="22">
        <v>3</v>
      </c>
      <c r="Z66" s="25" t="str">
        <f>IF(COUNTA(Leverancespecifikationstabel_egenskaber[[#This Row],[Opstart af fase    ]:[Udbud]])&gt;0, "●", "")</f>
        <v>●</v>
      </c>
      <c r="AA66" s="21">
        <v>3</v>
      </c>
      <c r="AB66" s="23">
        <v>3</v>
      </c>
      <c r="AC66" s="22">
        <v>3</v>
      </c>
      <c r="AD66" s="25" t="str">
        <f>IF(COUNTA(Leverancespecifikationstabel_egenskaber[[#This Row],[Opstart af fase   ]:[… ]])&gt;0, "●", "")</f>
        <v>●</v>
      </c>
      <c r="AE66" s="21">
        <v>3</v>
      </c>
      <c r="AF66" s="23">
        <v>3</v>
      </c>
      <c r="AG66" s="22">
        <v>3</v>
      </c>
      <c r="AH66" s="25" t="str">
        <f>IF(COUNTA(Leverancespecifikationstabel_egenskaber[[#This Row],[Opstart af fase     ]:[Opstart af commissionning]])&gt;0, "●", "")</f>
        <v>●</v>
      </c>
      <c r="AI66" s="21">
        <v>3</v>
      </c>
      <c r="AJ66" s="23">
        <v>3</v>
      </c>
      <c r="AK66" s="22">
        <v>3</v>
      </c>
      <c r="AL66" s="25" t="str">
        <f>IF(COUNTA(Leverancespecifikationstabel_egenskaber[[#This Row],[Granskning     ]:[Overdragelse]])&gt;0, "●", "")</f>
        <v>●</v>
      </c>
      <c r="AM66" s="18"/>
      <c r="AN66" s="19" t="s">
        <v>5</v>
      </c>
      <c r="AO66" s="45" t="s">
        <v>5</v>
      </c>
      <c r="AP66" s="46"/>
      <c r="AQ66" s="58" t="s">
        <v>5</v>
      </c>
      <c r="AR66" s="20" t="s">
        <v>209</v>
      </c>
      <c r="AS66" s="18"/>
      <c r="AT66" s="57" t="s">
        <v>213</v>
      </c>
      <c r="AU66" s="44" t="s">
        <v>212</v>
      </c>
      <c r="AV66" s="50" t="s">
        <v>351</v>
      </c>
      <c r="AW66" s="49" t="s">
        <v>352</v>
      </c>
      <c r="AX66" s="49" t="str">
        <f>IF(Leverancespecifikationstabel_egenskaber[[#This Row],[Forekomst / Type]]="Forekomst", "Instance", "Type")</f>
        <v>Type</v>
      </c>
      <c r="AY66" s="49" t="s">
        <v>400</v>
      </c>
      <c r="AZ66" s="49" t="s">
        <v>391</v>
      </c>
      <c r="BA66" s="48" t="s">
        <v>394</v>
      </c>
      <c r="BB66" s="43" t="str">
        <f>IF(Leverancespecifikationstabel_egenskaber[[#This Row],[Fagmodel]]&lt;&gt;"", "●", "")</f>
        <v>●</v>
      </c>
      <c r="BC66" s="54"/>
    </row>
    <row r="67" spans="1:55" x14ac:dyDescent="0.3">
      <c r="A67" s="57"/>
      <c r="B67" s="62" t="s">
        <v>453</v>
      </c>
      <c r="C67" s="30"/>
      <c r="D67" s="64" t="s">
        <v>143</v>
      </c>
      <c r="E67" s="24" t="s">
        <v>450</v>
      </c>
      <c r="F67" s="94" t="s">
        <v>144</v>
      </c>
      <c r="G67" s="63"/>
      <c r="H67" s="17"/>
      <c r="I67" s="21"/>
      <c r="J67" s="23"/>
      <c r="K67" s="22"/>
      <c r="L67" s="25" t="str">
        <f>IF(COUNTA(Leverancespecifikationstabel_egenskaber[[#This Row],[Opstart af fase]:[Granskning]])&gt;0, "●", "")</f>
        <v/>
      </c>
      <c r="M67" s="21"/>
      <c r="N67" s="23"/>
      <c r="O67" s="22"/>
      <c r="P67" s="25" t="str">
        <f>IF(COUNTA(Leverancespecifikationstabel_egenskaber[[#This Row],[Opstart af fase ]:[Granskning ]])&gt;0, "●", "")</f>
        <v/>
      </c>
      <c r="Q67" s="21"/>
      <c r="R67" s="23"/>
      <c r="S67" s="23"/>
      <c r="T67" s="22">
        <v>2</v>
      </c>
      <c r="U67" s="25" t="str">
        <f>IF(COUNTA(Leverancespecifikationstabel_egenskaber[[#This Row],[Opstart af fase  ]:[Myndighedsgodkendelse]])&gt;0, "●", "")</f>
        <v>●</v>
      </c>
      <c r="V67" s="21">
        <v>2</v>
      </c>
      <c r="W67" s="23">
        <v>2</v>
      </c>
      <c r="X67" s="23">
        <v>3</v>
      </c>
      <c r="Y67" s="22">
        <v>3</v>
      </c>
      <c r="Z67" s="25" t="str">
        <f>IF(COUNTA(Leverancespecifikationstabel_egenskaber[[#This Row],[Opstart af fase    ]:[Udbud]])&gt;0, "●", "")</f>
        <v>●</v>
      </c>
      <c r="AA67" s="21">
        <v>3</v>
      </c>
      <c r="AB67" s="23">
        <v>3</v>
      </c>
      <c r="AC67" s="22">
        <v>3</v>
      </c>
      <c r="AD67" s="25" t="str">
        <f>IF(COUNTA(Leverancespecifikationstabel_egenskaber[[#This Row],[Opstart af fase   ]:[… ]])&gt;0, "●", "")</f>
        <v>●</v>
      </c>
      <c r="AE67" s="21">
        <v>3</v>
      </c>
      <c r="AF67" s="23">
        <v>3</v>
      </c>
      <c r="AG67" s="22">
        <v>3</v>
      </c>
      <c r="AH67" s="25" t="str">
        <f>IF(COUNTA(Leverancespecifikationstabel_egenskaber[[#This Row],[Opstart af fase     ]:[Opstart af commissionning]])&gt;0, "●", "")</f>
        <v>●</v>
      </c>
      <c r="AI67" s="21">
        <v>3</v>
      </c>
      <c r="AJ67" s="23">
        <v>3</v>
      </c>
      <c r="AK67" s="22">
        <v>3</v>
      </c>
      <c r="AL67" s="25" t="str">
        <f>IF(COUNTA(Leverancespecifikationstabel_egenskaber[[#This Row],[Granskning     ]:[Overdragelse]])&gt;0, "●", "")</f>
        <v>●</v>
      </c>
      <c r="AM67" s="18"/>
      <c r="AN67" s="19" t="s">
        <v>5</v>
      </c>
      <c r="AO67" s="45" t="s">
        <v>5</v>
      </c>
      <c r="AP67" s="46" t="s">
        <v>5</v>
      </c>
      <c r="AQ67" s="58"/>
      <c r="AR67" s="20" t="s">
        <v>209</v>
      </c>
      <c r="AS67" s="18"/>
      <c r="AT67" s="57" t="s">
        <v>210</v>
      </c>
      <c r="AU67" s="44" t="s">
        <v>211</v>
      </c>
      <c r="AV67" s="50" t="s">
        <v>329</v>
      </c>
      <c r="AW67" s="49" t="s">
        <v>330</v>
      </c>
      <c r="AX67" s="49" t="str">
        <f>IF(Leverancespecifikationstabel_egenskaber[[#This Row],[Forekomst / Type]]="Forekomst", "Instance", "Type")</f>
        <v>Instance</v>
      </c>
      <c r="AY67" s="49" t="s">
        <v>405</v>
      </c>
      <c r="AZ67" s="49" t="s">
        <v>391</v>
      </c>
      <c r="BA67" s="48" t="s">
        <v>393</v>
      </c>
      <c r="BB67" s="43" t="str">
        <f>IF(Leverancespecifikationstabel_egenskaber[[#This Row],[Fagmodel]]&lt;&gt;"", "●", "")</f>
        <v>●</v>
      </c>
      <c r="BC67" s="54"/>
    </row>
    <row r="68" spans="1:55" ht="25.5" x14ac:dyDescent="0.3">
      <c r="A68" s="57"/>
      <c r="B68" s="62" t="s">
        <v>453</v>
      </c>
      <c r="C68" s="30"/>
      <c r="D68" s="64" t="s">
        <v>160</v>
      </c>
      <c r="E68" s="24" t="s">
        <v>161</v>
      </c>
      <c r="F68" s="94">
        <v>52</v>
      </c>
      <c r="G68" s="63" t="s">
        <v>110</v>
      </c>
      <c r="H68" s="17"/>
      <c r="I68" s="21"/>
      <c r="J68" s="23"/>
      <c r="K68" s="22"/>
      <c r="L68" s="25" t="str">
        <f>IF(COUNTA(Leverancespecifikationstabel_egenskaber[[#This Row],[Opstart af fase]:[Granskning]])&gt;0, "●", "")</f>
        <v/>
      </c>
      <c r="M68" s="21"/>
      <c r="N68" s="23"/>
      <c r="O68" s="22"/>
      <c r="P68" s="25" t="str">
        <f>IF(COUNTA(Leverancespecifikationstabel_egenskaber[[#This Row],[Opstart af fase ]:[Granskning ]])&gt;0, "●", "")</f>
        <v/>
      </c>
      <c r="Q68" s="21"/>
      <c r="R68" s="23"/>
      <c r="S68" s="23"/>
      <c r="T68" s="22">
        <v>2</v>
      </c>
      <c r="U68" s="25" t="str">
        <f>IF(COUNTA(Leverancespecifikationstabel_egenskaber[[#This Row],[Opstart af fase  ]:[Myndighedsgodkendelse]])&gt;0, "●", "")</f>
        <v>●</v>
      </c>
      <c r="V68" s="21">
        <v>2</v>
      </c>
      <c r="W68" s="23">
        <v>2</v>
      </c>
      <c r="X68" s="23">
        <v>3</v>
      </c>
      <c r="Y68" s="22">
        <v>3</v>
      </c>
      <c r="Z68" s="25" t="str">
        <f>IF(COUNTA(Leverancespecifikationstabel_egenskaber[[#This Row],[Opstart af fase    ]:[Udbud]])&gt;0, "●", "")</f>
        <v>●</v>
      </c>
      <c r="AA68" s="21">
        <v>3</v>
      </c>
      <c r="AB68" s="23">
        <v>3</v>
      </c>
      <c r="AC68" s="22">
        <v>3</v>
      </c>
      <c r="AD68" s="25" t="str">
        <f>IF(COUNTA(Leverancespecifikationstabel_egenskaber[[#This Row],[Opstart af fase   ]:[… ]])&gt;0, "●", "")</f>
        <v>●</v>
      </c>
      <c r="AE68" s="21">
        <v>3</v>
      </c>
      <c r="AF68" s="23">
        <v>3</v>
      </c>
      <c r="AG68" s="22">
        <v>3</v>
      </c>
      <c r="AH68" s="25" t="str">
        <f>IF(COUNTA(Leverancespecifikationstabel_egenskaber[[#This Row],[Opstart af fase     ]:[Opstart af commissionning]])&gt;0, "●", "")</f>
        <v>●</v>
      </c>
      <c r="AI68" s="21">
        <v>3</v>
      </c>
      <c r="AJ68" s="23">
        <v>3</v>
      </c>
      <c r="AK68" s="22">
        <v>3</v>
      </c>
      <c r="AL68" s="25" t="str">
        <f>IF(COUNTA(Leverancespecifikationstabel_egenskaber[[#This Row],[Granskning     ]:[Overdragelse]])&gt;0, "●", "")</f>
        <v>●</v>
      </c>
      <c r="AM68" s="18"/>
      <c r="AN68" s="19" t="s">
        <v>5</v>
      </c>
      <c r="AO68" s="45" t="s">
        <v>5</v>
      </c>
      <c r="AP68" s="46"/>
      <c r="AQ68" s="58" t="s">
        <v>5</v>
      </c>
      <c r="AR68" s="20" t="s">
        <v>209</v>
      </c>
      <c r="AS68" s="18"/>
      <c r="AT68" s="57" t="s">
        <v>213</v>
      </c>
      <c r="AU68" s="44" t="s">
        <v>212</v>
      </c>
      <c r="AV68" s="50" t="s">
        <v>353</v>
      </c>
      <c r="AW68" s="49" t="s">
        <v>354</v>
      </c>
      <c r="AX68" s="49" t="str">
        <f>IF(Leverancespecifikationstabel_egenskaber[[#This Row],[Forekomst / Type]]="Forekomst", "Instance", "Type")</f>
        <v>Type</v>
      </c>
      <c r="AY68" s="49" t="s">
        <v>400</v>
      </c>
      <c r="AZ68" s="49" t="s">
        <v>391</v>
      </c>
      <c r="BA68" s="48" t="s">
        <v>394</v>
      </c>
      <c r="BB68" s="43" t="str">
        <f>IF(Leverancespecifikationstabel_egenskaber[[#This Row],[Fagmodel]]&lt;&gt;"", "●", "")</f>
        <v>●</v>
      </c>
      <c r="BC68" s="54"/>
    </row>
    <row r="69" spans="1:55" x14ac:dyDescent="0.3">
      <c r="A69" s="57"/>
      <c r="B69" s="62" t="s">
        <v>453</v>
      </c>
      <c r="C69" s="30"/>
      <c r="D69" s="64" t="s">
        <v>145</v>
      </c>
      <c r="E69" s="24" t="s">
        <v>450</v>
      </c>
      <c r="F69" s="94" t="s">
        <v>146</v>
      </c>
      <c r="G69" s="63"/>
      <c r="H69" s="17"/>
      <c r="I69" s="21"/>
      <c r="J69" s="23"/>
      <c r="K69" s="22"/>
      <c r="L69" s="25" t="str">
        <f>IF(COUNTA(Leverancespecifikationstabel_egenskaber[[#This Row],[Opstart af fase]:[Granskning]])&gt;0, "●", "")</f>
        <v/>
      </c>
      <c r="M69" s="21"/>
      <c r="N69" s="23"/>
      <c r="O69" s="22"/>
      <c r="P69" s="25" t="str">
        <f>IF(COUNTA(Leverancespecifikationstabel_egenskaber[[#This Row],[Opstart af fase ]:[Granskning ]])&gt;0, "●", "")</f>
        <v/>
      </c>
      <c r="Q69" s="21"/>
      <c r="R69" s="23"/>
      <c r="S69" s="23"/>
      <c r="T69" s="22">
        <v>2</v>
      </c>
      <c r="U69" s="25" t="str">
        <f>IF(COUNTA(Leverancespecifikationstabel_egenskaber[[#This Row],[Opstart af fase  ]:[Myndighedsgodkendelse]])&gt;0, "●", "")</f>
        <v>●</v>
      </c>
      <c r="V69" s="21">
        <v>2</v>
      </c>
      <c r="W69" s="23">
        <v>2</v>
      </c>
      <c r="X69" s="23">
        <v>3</v>
      </c>
      <c r="Y69" s="22">
        <v>3</v>
      </c>
      <c r="Z69" s="25" t="str">
        <f>IF(COUNTA(Leverancespecifikationstabel_egenskaber[[#This Row],[Opstart af fase    ]:[Udbud]])&gt;0, "●", "")</f>
        <v>●</v>
      </c>
      <c r="AA69" s="21">
        <v>3</v>
      </c>
      <c r="AB69" s="23">
        <v>3</v>
      </c>
      <c r="AC69" s="22">
        <v>3</v>
      </c>
      <c r="AD69" s="25" t="str">
        <f>IF(COUNTA(Leverancespecifikationstabel_egenskaber[[#This Row],[Opstart af fase   ]:[… ]])&gt;0, "●", "")</f>
        <v>●</v>
      </c>
      <c r="AE69" s="21">
        <v>3</v>
      </c>
      <c r="AF69" s="23">
        <v>3</v>
      </c>
      <c r="AG69" s="22">
        <v>3</v>
      </c>
      <c r="AH69" s="25" t="str">
        <f>IF(COUNTA(Leverancespecifikationstabel_egenskaber[[#This Row],[Opstart af fase     ]:[Opstart af commissionning]])&gt;0, "●", "")</f>
        <v>●</v>
      </c>
      <c r="AI69" s="21">
        <v>3</v>
      </c>
      <c r="AJ69" s="23">
        <v>3</v>
      </c>
      <c r="AK69" s="22">
        <v>3</v>
      </c>
      <c r="AL69" s="25" t="str">
        <f>IF(COUNTA(Leverancespecifikationstabel_egenskaber[[#This Row],[Granskning     ]:[Overdragelse]])&gt;0, "●", "")</f>
        <v>●</v>
      </c>
      <c r="AM69" s="18"/>
      <c r="AN69" s="19" t="s">
        <v>5</v>
      </c>
      <c r="AO69" s="45" t="s">
        <v>5</v>
      </c>
      <c r="AP69" s="46" t="s">
        <v>5</v>
      </c>
      <c r="AQ69" s="58"/>
      <c r="AR69" s="20" t="s">
        <v>209</v>
      </c>
      <c r="AS69" s="18"/>
      <c r="AT69" s="57" t="s">
        <v>210</v>
      </c>
      <c r="AU69" s="44" t="s">
        <v>211</v>
      </c>
      <c r="AV69" s="50" t="s">
        <v>331</v>
      </c>
      <c r="AW69" s="49" t="s">
        <v>332</v>
      </c>
      <c r="AX69" s="49" t="str">
        <f>IF(Leverancespecifikationstabel_egenskaber[[#This Row],[Forekomst / Type]]="Forekomst", "Instance", "Type")</f>
        <v>Instance</v>
      </c>
      <c r="AY69" s="49" t="s">
        <v>405</v>
      </c>
      <c r="AZ69" s="49" t="s">
        <v>391</v>
      </c>
      <c r="BA69" s="48" t="s">
        <v>393</v>
      </c>
      <c r="BB69" s="43" t="str">
        <f>IF(Leverancespecifikationstabel_egenskaber[[#This Row],[Fagmodel]]&lt;&gt;"", "●", "")</f>
        <v>●</v>
      </c>
      <c r="BC69" s="54"/>
    </row>
    <row r="70" spans="1:55" x14ac:dyDescent="0.3">
      <c r="A70" s="57"/>
      <c r="B70" s="62" t="s">
        <v>453</v>
      </c>
      <c r="C70" s="30"/>
      <c r="D70" s="64" t="s">
        <v>145</v>
      </c>
      <c r="E70" s="24" t="s">
        <v>450</v>
      </c>
      <c r="F70" s="94" t="s">
        <v>155</v>
      </c>
      <c r="G70" s="63"/>
      <c r="H70" s="17"/>
      <c r="I70" s="21"/>
      <c r="J70" s="23"/>
      <c r="K70" s="22"/>
      <c r="L70" s="25" t="str">
        <f>IF(COUNTA(Leverancespecifikationstabel_egenskaber[[#This Row],[Opstart af fase]:[Granskning]])&gt;0, "●", "")</f>
        <v/>
      </c>
      <c r="M70" s="21"/>
      <c r="N70" s="23"/>
      <c r="O70" s="22"/>
      <c r="P70" s="25" t="str">
        <f>IF(COUNTA(Leverancespecifikationstabel_egenskaber[[#This Row],[Opstart af fase ]:[Granskning ]])&gt;0, "●", "")</f>
        <v/>
      </c>
      <c r="Q70" s="21"/>
      <c r="R70" s="23"/>
      <c r="S70" s="23"/>
      <c r="T70" s="22">
        <v>2</v>
      </c>
      <c r="U70" s="25" t="str">
        <f>IF(COUNTA(Leverancespecifikationstabel_egenskaber[[#This Row],[Opstart af fase  ]:[Myndighedsgodkendelse]])&gt;0, "●", "")</f>
        <v>●</v>
      </c>
      <c r="V70" s="21">
        <v>2</v>
      </c>
      <c r="W70" s="23">
        <v>2</v>
      </c>
      <c r="X70" s="23">
        <v>3</v>
      </c>
      <c r="Y70" s="22">
        <v>3</v>
      </c>
      <c r="Z70" s="25" t="str">
        <f>IF(COUNTA(Leverancespecifikationstabel_egenskaber[[#This Row],[Opstart af fase    ]:[Udbud]])&gt;0, "●", "")</f>
        <v>●</v>
      </c>
      <c r="AA70" s="21">
        <v>3</v>
      </c>
      <c r="AB70" s="23">
        <v>3</v>
      </c>
      <c r="AC70" s="22">
        <v>3</v>
      </c>
      <c r="AD70" s="25" t="str">
        <f>IF(COUNTA(Leverancespecifikationstabel_egenskaber[[#This Row],[Opstart af fase   ]:[… ]])&gt;0, "●", "")</f>
        <v>●</v>
      </c>
      <c r="AE70" s="21">
        <v>3</v>
      </c>
      <c r="AF70" s="23">
        <v>3</v>
      </c>
      <c r="AG70" s="22">
        <v>3</v>
      </c>
      <c r="AH70" s="25" t="str">
        <f>IF(COUNTA(Leverancespecifikationstabel_egenskaber[[#This Row],[Opstart af fase     ]:[Opstart af commissionning]])&gt;0, "●", "")</f>
        <v>●</v>
      </c>
      <c r="AI70" s="21">
        <v>3</v>
      </c>
      <c r="AJ70" s="23">
        <v>3</v>
      </c>
      <c r="AK70" s="22">
        <v>3</v>
      </c>
      <c r="AL70" s="25" t="str">
        <f>IF(COUNTA(Leverancespecifikationstabel_egenskaber[[#This Row],[Granskning     ]:[Overdragelse]])&gt;0, "●", "")</f>
        <v>●</v>
      </c>
      <c r="AM70" s="18"/>
      <c r="AN70" s="19" t="s">
        <v>5</v>
      </c>
      <c r="AO70" s="45" t="s">
        <v>5</v>
      </c>
      <c r="AP70" s="46"/>
      <c r="AQ70" s="58" t="s">
        <v>5</v>
      </c>
      <c r="AR70" s="20" t="s">
        <v>209</v>
      </c>
      <c r="AS70" s="18"/>
      <c r="AT70" s="57" t="s">
        <v>213</v>
      </c>
      <c r="AU70" s="44" t="s">
        <v>211</v>
      </c>
      <c r="AV70" s="50" t="s">
        <v>343</v>
      </c>
      <c r="AW70" s="49" t="s">
        <v>344</v>
      </c>
      <c r="AX70" s="49" t="str">
        <f>IF(Leverancespecifikationstabel_egenskaber[[#This Row],[Forekomst / Type]]="Forekomst", "Instance", "Type")</f>
        <v>Type</v>
      </c>
      <c r="AY70" s="49" t="s">
        <v>405</v>
      </c>
      <c r="AZ70" s="49" t="s">
        <v>391</v>
      </c>
      <c r="BA70" s="48" t="s">
        <v>393</v>
      </c>
      <c r="BB70" s="43" t="str">
        <f>IF(Leverancespecifikationstabel_egenskaber[[#This Row],[Fagmodel]]&lt;&gt;"", "●", "")</f>
        <v>●</v>
      </c>
      <c r="BC70" s="54"/>
    </row>
    <row r="71" spans="1:55" x14ac:dyDescent="0.3">
      <c r="A71" s="57"/>
      <c r="B71" s="62" t="s">
        <v>453</v>
      </c>
      <c r="C71" s="30"/>
      <c r="D71" s="64" t="s">
        <v>147</v>
      </c>
      <c r="E71" s="24" t="s">
        <v>450</v>
      </c>
      <c r="F71" s="94" t="s">
        <v>148</v>
      </c>
      <c r="G71" s="63"/>
      <c r="H71" s="17"/>
      <c r="I71" s="21"/>
      <c r="J71" s="23"/>
      <c r="K71" s="22"/>
      <c r="L71" s="25" t="str">
        <f>IF(COUNTA(Leverancespecifikationstabel_egenskaber[[#This Row],[Opstart af fase]:[Granskning]])&gt;0, "●", "")</f>
        <v/>
      </c>
      <c r="M71" s="21"/>
      <c r="N71" s="23"/>
      <c r="O71" s="22"/>
      <c r="P71" s="25" t="str">
        <f>IF(COUNTA(Leverancespecifikationstabel_egenskaber[[#This Row],[Opstart af fase ]:[Granskning ]])&gt;0, "●", "")</f>
        <v/>
      </c>
      <c r="Q71" s="21"/>
      <c r="R71" s="23"/>
      <c r="S71" s="23"/>
      <c r="T71" s="22">
        <v>2</v>
      </c>
      <c r="U71" s="25" t="str">
        <f>IF(COUNTA(Leverancespecifikationstabel_egenskaber[[#This Row],[Opstart af fase  ]:[Myndighedsgodkendelse]])&gt;0, "●", "")</f>
        <v>●</v>
      </c>
      <c r="V71" s="21">
        <v>2</v>
      </c>
      <c r="W71" s="23">
        <v>2</v>
      </c>
      <c r="X71" s="23">
        <v>3</v>
      </c>
      <c r="Y71" s="22">
        <v>3</v>
      </c>
      <c r="Z71" s="25" t="str">
        <f>IF(COUNTA(Leverancespecifikationstabel_egenskaber[[#This Row],[Opstart af fase    ]:[Udbud]])&gt;0, "●", "")</f>
        <v>●</v>
      </c>
      <c r="AA71" s="21">
        <v>3</v>
      </c>
      <c r="AB71" s="23">
        <v>3</v>
      </c>
      <c r="AC71" s="22">
        <v>3</v>
      </c>
      <c r="AD71" s="25" t="str">
        <f>IF(COUNTA(Leverancespecifikationstabel_egenskaber[[#This Row],[Opstart af fase   ]:[… ]])&gt;0, "●", "")</f>
        <v>●</v>
      </c>
      <c r="AE71" s="21">
        <v>3</v>
      </c>
      <c r="AF71" s="23">
        <v>3</v>
      </c>
      <c r="AG71" s="22">
        <v>3</v>
      </c>
      <c r="AH71" s="25" t="str">
        <f>IF(COUNTA(Leverancespecifikationstabel_egenskaber[[#This Row],[Opstart af fase     ]:[Opstart af commissionning]])&gt;0, "●", "")</f>
        <v>●</v>
      </c>
      <c r="AI71" s="21">
        <v>3</v>
      </c>
      <c r="AJ71" s="23">
        <v>3</v>
      </c>
      <c r="AK71" s="22">
        <v>3</v>
      </c>
      <c r="AL71" s="25" t="str">
        <f>IF(COUNTA(Leverancespecifikationstabel_egenskaber[[#This Row],[Granskning     ]:[Overdragelse]])&gt;0, "●", "")</f>
        <v>●</v>
      </c>
      <c r="AM71" s="18"/>
      <c r="AN71" s="19" t="s">
        <v>5</v>
      </c>
      <c r="AO71" s="45" t="s">
        <v>5</v>
      </c>
      <c r="AP71" s="46" t="s">
        <v>5</v>
      </c>
      <c r="AQ71" s="58"/>
      <c r="AR71" s="20" t="s">
        <v>209</v>
      </c>
      <c r="AS71" s="18"/>
      <c r="AT71" s="57" t="s">
        <v>210</v>
      </c>
      <c r="AU71" s="44" t="s">
        <v>211</v>
      </c>
      <c r="AV71" s="50" t="s">
        <v>333</v>
      </c>
      <c r="AW71" s="49" t="s">
        <v>334</v>
      </c>
      <c r="AX71" s="49" t="str">
        <f>IF(Leverancespecifikationstabel_egenskaber[[#This Row],[Forekomst / Type]]="Forekomst", "Instance", "Type")</f>
        <v>Instance</v>
      </c>
      <c r="AY71" s="49" t="s">
        <v>405</v>
      </c>
      <c r="AZ71" s="49" t="s">
        <v>391</v>
      </c>
      <c r="BA71" s="48" t="s">
        <v>393</v>
      </c>
      <c r="BB71" s="43" t="str">
        <f>IF(Leverancespecifikationstabel_egenskaber[[#This Row],[Fagmodel]]&lt;&gt;"", "●", "")</f>
        <v>●</v>
      </c>
      <c r="BC71" s="54"/>
    </row>
    <row r="72" spans="1:55" x14ac:dyDescent="0.3">
      <c r="A72" s="57"/>
      <c r="B72" s="62" t="s">
        <v>453</v>
      </c>
      <c r="C72" s="30"/>
      <c r="D72" s="64" t="s">
        <v>147</v>
      </c>
      <c r="E72" s="24" t="s">
        <v>450</v>
      </c>
      <c r="F72" s="94" t="s">
        <v>156</v>
      </c>
      <c r="G72" s="63"/>
      <c r="H72" s="17"/>
      <c r="I72" s="21"/>
      <c r="J72" s="23"/>
      <c r="K72" s="22"/>
      <c r="L72" s="25" t="str">
        <f>IF(COUNTA(Leverancespecifikationstabel_egenskaber[[#This Row],[Opstart af fase]:[Granskning]])&gt;0, "●", "")</f>
        <v/>
      </c>
      <c r="M72" s="21"/>
      <c r="N72" s="23"/>
      <c r="O72" s="22"/>
      <c r="P72" s="25" t="str">
        <f>IF(COUNTA(Leverancespecifikationstabel_egenskaber[[#This Row],[Opstart af fase ]:[Granskning ]])&gt;0, "●", "")</f>
        <v/>
      </c>
      <c r="Q72" s="21"/>
      <c r="R72" s="23"/>
      <c r="S72" s="23"/>
      <c r="T72" s="22">
        <v>2</v>
      </c>
      <c r="U72" s="25" t="str">
        <f>IF(COUNTA(Leverancespecifikationstabel_egenskaber[[#This Row],[Opstart af fase  ]:[Myndighedsgodkendelse]])&gt;0, "●", "")</f>
        <v>●</v>
      </c>
      <c r="V72" s="21">
        <v>2</v>
      </c>
      <c r="W72" s="23">
        <v>2</v>
      </c>
      <c r="X72" s="23">
        <v>3</v>
      </c>
      <c r="Y72" s="22">
        <v>3</v>
      </c>
      <c r="Z72" s="25" t="str">
        <f>IF(COUNTA(Leverancespecifikationstabel_egenskaber[[#This Row],[Opstart af fase    ]:[Udbud]])&gt;0, "●", "")</f>
        <v>●</v>
      </c>
      <c r="AA72" s="21">
        <v>3</v>
      </c>
      <c r="AB72" s="23">
        <v>3</v>
      </c>
      <c r="AC72" s="22">
        <v>3</v>
      </c>
      <c r="AD72" s="25" t="str">
        <f>IF(COUNTA(Leverancespecifikationstabel_egenskaber[[#This Row],[Opstart af fase   ]:[… ]])&gt;0, "●", "")</f>
        <v>●</v>
      </c>
      <c r="AE72" s="21">
        <v>3</v>
      </c>
      <c r="AF72" s="23">
        <v>3</v>
      </c>
      <c r="AG72" s="22">
        <v>3</v>
      </c>
      <c r="AH72" s="25" t="str">
        <f>IF(COUNTA(Leverancespecifikationstabel_egenskaber[[#This Row],[Opstart af fase     ]:[Opstart af commissionning]])&gt;0, "●", "")</f>
        <v>●</v>
      </c>
      <c r="AI72" s="21">
        <v>3</v>
      </c>
      <c r="AJ72" s="23">
        <v>3</v>
      </c>
      <c r="AK72" s="22">
        <v>3</v>
      </c>
      <c r="AL72" s="25" t="str">
        <f>IF(COUNTA(Leverancespecifikationstabel_egenskaber[[#This Row],[Granskning     ]:[Overdragelse]])&gt;0, "●", "")</f>
        <v>●</v>
      </c>
      <c r="AM72" s="18"/>
      <c r="AN72" s="19" t="s">
        <v>5</v>
      </c>
      <c r="AO72" s="45" t="s">
        <v>5</v>
      </c>
      <c r="AP72" s="46"/>
      <c r="AQ72" s="58" t="s">
        <v>5</v>
      </c>
      <c r="AR72" s="20" t="s">
        <v>209</v>
      </c>
      <c r="AS72" s="18"/>
      <c r="AT72" s="57" t="s">
        <v>213</v>
      </c>
      <c r="AU72" s="44" t="s">
        <v>211</v>
      </c>
      <c r="AV72" s="50" t="s">
        <v>345</v>
      </c>
      <c r="AW72" s="49" t="s">
        <v>346</v>
      </c>
      <c r="AX72" s="49" t="str">
        <f>IF(Leverancespecifikationstabel_egenskaber[[#This Row],[Forekomst / Type]]="Forekomst", "Instance", "Type")</f>
        <v>Type</v>
      </c>
      <c r="AY72" s="49" t="s">
        <v>405</v>
      </c>
      <c r="AZ72" s="49" t="s">
        <v>391</v>
      </c>
      <c r="BA72" s="48" t="s">
        <v>393</v>
      </c>
      <c r="BB72" s="43" t="str">
        <f>IF(Leverancespecifikationstabel_egenskaber[[#This Row],[Fagmodel]]&lt;&gt;"", "●", "")</f>
        <v>●</v>
      </c>
      <c r="BC72" s="54"/>
    </row>
    <row r="73" spans="1:55" x14ac:dyDescent="0.3">
      <c r="A73" s="57"/>
      <c r="B73" s="62" t="s">
        <v>453</v>
      </c>
      <c r="C73" s="30"/>
      <c r="D73" s="64" t="s">
        <v>149</v>
      </c>
      <c r="E73" s="24" t="s">
        <v>450</v>
      </c>
      <c r="F73" s="94" t="s">
        <v>150</v>
      </c>
      <c r="G73" s="63"/>
      <c r="H73" s="17"/>
      <c r="I73" s="21"/>
      <c r="J73" s="23"/>
      <c r="K73" s="22"/>
      <c r="L73" s="25" t="str">
        <f>IF(COUNTA(Leverancespecifikationstabel_egenskaber[[#This Row],[Opstart af fase]:[Granskning]])&gt;0, "●", "")</f>
        <v/>
      </c>
      <c r="M73" s="21"/>
      <c r="N73" s="23"/>
      <c r="O73" s="22"/>
      <c r="P73" s="25" t="str">
        <f>IF(COUNTA(Leverancespecifikationstabel_egenskaber[[#This Row],[Opstart af fase ]:[Granskning ]])&gt;0, "●", "")</f>
        <v/>
      </c>
      <c r="Q73" s="21"/>
      <c r="R73" s="23"/>
      <c r="S73" s="23"/>
      <c r="T73" s="22">
        <v>2</v>
      </c>
      <c r="U73" s="25" t="str">
        <f>IF(COUNTA(Leverancespecifikationstabel_egenskaber[[#This Row],[Opstart af fase  ]:[Myndighedsgodkendelse]])&gt;0, "●", "")</f>
        <v>●</v>
      </c>
      <c r="V73" s="21">
        <v>2</v>
      </c>
      <c r="W73" s="23">
        <v>2</v>
      </c>
      <c r="X73" s="23">
        <v>3</v>
      </c>
      <c r="Y73" s="22">
        <v>3</v>
      </c>
      <c r="Z73" s="25" t="str">
        <f>IF(COUNTA(Leverancespecifikationstabel_egenskaber[[#This Row],[Opstart af fase    ]:[Udbud]])&gt;0, "●", "")</f>
        <v>●</v>
      </c>
      <c r="AA73" s="21">
        <v>3</v>
      </c>
      <c r="AB73" s="23">
        <v>3</v>
      </c>
      <c r="AC73" s="22">
        <v>3</v>
      </c>
      <c r="AD73" s="25" t="str">
        <f>IF(COUNTA(Leverancespecifikationstabel_egenskaber[[#This Row],[Opstart af fase   ]:[… ]])&gt;0, "●", "")</f>
        <v>●</v>
      </c>
      <c r="AE73" s="21">
        <v>3</v>
      </c>
      <c r="AF73" s="23">
        <v>3</v>
      </c>
      <c r="AG73" s="22">
        <v>3</v>
      </c>
      <c r="AH73" s="25" t="str">
        <f>IF(COUNTA(Leverancespecifikationstabel_egenskaber[[#This Row],[Opstart af fase     ]:[Opstart af commissionning]])&gt;0, "●", "")</f>
        <v>●</v>
      </c>
      <c r="AI73" s="21">
        <v>3</v>
      </c>
      <c r="AJ73" s="23">
        <v>3</v>
      </c>
      <c r="AK73" s="22">
        <v>3</v>
      </c>
      <c r="AL73" s="25" t="str">
        <f>IF(COUNTA(Leverancespecifikationstabel_egenskaber[[#This Row],[Granskning     ]:[Overdragelse]])&gt;0, "●", "")</f>
        <v>●</v>
      </c>
      <c r="AM73" s="18"/>
      <c r="AN73" s="19" t="s">
        <v>5</v>
      </c>
      <c r="AO73" s="45" t="s">
        <v>5</v>
      </c>
      <c r="AP73" s="46"/>
      <c r="AQ73" s="58"/>
      <c r="AR73" s="20" t="s">
        <v>209</v>
      </c>
      <c r="AS73" s="18"/>
      <c r="AT73" s="57" t="s">
        <v>210</v>
      </c>
      <c r="AU73" s="44" t="s">
        <v>211</v>
      </c>
      <c r="AV73" s="50" t="s">
        <v>335</v>
      </c>
      <c r="AW73" s="49" t="s">
        <v>336</v>
      </c>
      <c r="AX73" s="49" t="str">
        <f>IF(Leverancespecifikationstabel_egenskaber[[#This Row],[Forekomst / Type]]="Forekomst", "Instance", "Type")</f>
        <v>Instance</v>
      </c>
      <c r="AY73" s="49" t="s">
        <v>405</v>
      </c>
      <c r="AZ73" s="49" t="s">
        <v>391</v>
      </c>
      <c r="BA73" s="48" t="s">
        <v>393</v>
      </c>
      <c r="BB73" s="43" t="str">
        <f>IF(Leverancespecifikationstabel_egenskaber[[#This Row],[Fagmodel]]&lt;&gt;"", "●", "")</f>
        <v>●</v>
      </c>
      <c r="BC73" s="54"/>
    </row>
    <row r="74" spans="1:55" x14ac:dyDescent="0.3">
      <c r="A74" s="57"/>
      <c r="B74" s="62" t="s">
        <v>453</v>
      </c>
      <c r="C74" s="30"/>
      <c r="D74" s="64" t="s">
        <v>149</v>
      </c>
      <c r="E74" s="24" t="s">
        <v>450</v>
      </c>
      <c r="F74" s="94" t="s">
        <v>150</v>
      </c>
      <c r="G74" s="63"/>
      <c r="H74" s="17"/>
      <c r="I74" s="21"/>
      <c r="J74" s="23"/>
      <c r="K74" s="22"/>
      <c r="L74" s="25" t="str">
        <f>IF(COUNTA(Leverancespecifikationstabel_egenskaber[[#This Row],[Opstart af fase]:[Granskning]])&gt;0, "●", "")</f>
        <v/>
      </c>
      <c r="M74" s="21"/>
      <c r="N74" s="23"/>
      <c r="O74" s="22"/>
      <c r="P74" s="25" t="str">
        <f>IF(COUNTA(Leverancespecifikationstabel_egenskaber[[#This Row],[Opstart af fase ]:[Granskning ]])&gt;0, "●", "")</f>
        <v/>
      </c>
      <c r="Q74" s="21"/>
      <c r="R74" s="23"/>
      <c r="S74" s="23"/>
      <c r="T74" s="22">
        <v>2</v>
      </c>
      <c r="U74" s="25" t="str">
        <f>IF(COUNTA(Leverancespecifikationstabel_egenskaber[[#This Row],[Opstart af fase  ]:[Myndighedsgodkendelse]])&gt;0, "●", "")</f>
        <v>●</v>
      </c>
      <c r="V74" s="21">
        <v>2</v>
      </c>
      <c r="W74" s="23">
        <v>2</v>
      </c>
      <c r="X74" s="23">
        <v>3</v>
      </c>
      <c r="Y74" s="22">
        <v>3</v>
      </c>
      <c r="Z74" s="25" t="str">
        <f>IF(COUNTA(Leverancespecifikationstabel_egenskaber[[#This Row],[Opstart af fase    ]:[Udbud]])&gt;0, "●", "")</f>
        <v>●</v>
      </c>
      <c r="AA74" s="21">
        <v>3</v>
      </c>
      <c r="AB74" s="23">
        <v>3</v>
      </c>
      <c r="AC74" s="22">
        <v>3</v>
      </c>
      <c r="AD74" s="25" t="str">
        <f>IF(COUNTA(Leverancespecifikationstabel_egenskaber[[#This Row],[Opstart af fase   ]:[… ]])&gt;0, "●", "")</f>
        <v>●</v>
      </c>
      <c r="AE74" s="21">
        <v>3</v>
      </c>
      <c r="AF74" s="23">
        <v>3</v>
      </c>
      <c r="AG74" s="22">
        <v>3</v>
      </c>
      <c r="AH74" s="25" t="str">
        <f>IF(COUNTA(Leverancespecifikationstabel_egenskaber[[#This Row],[Opstart af fase     ]:[Opstart af commissionning]])&gt;0, "●", "")</f>
        <v>●</v>
      </c>
      <c r="AI74" s="21">
        <v>3</v>
      </c>
      <c r="AJ74" s="23">
        <v>3</v>
      </c>
      <c r="AK74" s="22">
        <v>3</v>
      </c>
      <c r="AL74" s="25" t="str">
        <f>IF(COUNTA(Leverancespecifikationstabel_egenskaber[[#This Row],[Granskning     ]:[Overdragelse]])&gt;0, "●", "")</f>
        <v>●</v>
      </c>
      <c r="AM74" s="18"/>
      <c r="AN74" s="19" t="s">
        <v>5</v>
      </c>
      <c r="AO74" s="45" t="s">
        <v>5</v>
      </c>
      <c r="AP74" s="46"/>
      <c r="AQ74" s="58"/>
      <c r="AR74" s="20" t="s">
        <v>209</v>
      </c>
      <c r="AS74" s="18"/>
      <c r="AT74" s="57" t="s">
        <v>213</v>
      </c>
      <c r="AU74" s="44" t="s">
        <v>211</v>
      </c>
      <c r="AV74" s="50" t="s">
        <v>347</v>
      </c>
      <c r="AW74" s="49" t="s">
        <v>348</v>
      </c>
      <c r="AX74" s="49" t="str">
        <f>IF(Leverancespecifikationstabel_egenskaber[[#This Row],[Forekomst / Type]]="Forekomst", "Instance", "Type")</f>
        <v>Type</v>
      </c>
      <c r="AY74" s="49" t="s">
        <v>405</v>
      </c>
      <c r="AZ74" s="49" t="s">
        <v>391</v>
      </c>
      <c r="BA74" s="48" t="s">
        <v>393</v>
      </c>
      <c r="BB74" s="43" t="str">
        <f>IF(Leverancespecifikationstabel_egenskaber[[#This Row],[Fagmodel]]&lt;&gt;"", "●", "")</f>
        <v>●</v>
      </c>
      <c r="BC74" s="54"/>
    </row>
    <row r="75" spans="1:55" x14ac:dyDescent="0.3">
      <c r="A75" s="57"/>
      <c r="B75" s="62" t="s">
        <v>453</v>
      </c>
      <c r="C75" s="30"/>
      <c r="D75" s="64" t="s">
        <v>151</v>
      </c>
      <c r="E75" s="24" t="s">
        <v>450</v>
      </c>
      <c r="F75" s="94" t="s">
        <v>152</v>
      </c>
      <c r="G75" s="63"/>
      <c r="H75" s="17"/>
      <c r="I75" s="21"/>
      <c r="J75" s="23"/>
      <c r="K75" s="22"/>
      <c r="L75" s="25" t="str">
        <f>IF(COUNTA(Leverancespecifikationstabel_egenskaber[[#This Row],[Opstart af fase]:[Granskning]])&gt;0, "●", "")</f>
        <v/>
      </c>
      <c r="M75" s="21"/>
      <c r="N75" s="23"/>
      <c r="O75" s="22"/>
      <c r="P75" s="25" t="str">
        <f>IF(COUNTA(Leverancespecifikationstabel_egenskaber[[#This Row],[Opstart af fase ]:[Granskning ]])&gt;0, "●", "")</f>
        <v/>
      </c>
      <c r="Q75" s="21"/>
      <c r="R75" s="23"/>
      <c r="S75" s="23"/>
      <c r="T75" s="22">
        <v>2</v>
      </c>
      <c r="U75" s="25" t="str">
        <f>IF(COUNTA(Leverancespecifikationstabel_egenskaber[[#This Row],[Opstart af fase  ]:[Myndighedsgodkendelse]])&gt;0, "●", "")</f>
        <v>●</v>
      </c>
      <c r="V75" s="21">
        <v>2</v>
      </c>
      <c r="W75" s="23">
        <v>2</v>
      </c>
      <c r="X75" s="23">
        <v>3</v>
      </c>
      <c r="Y75" s="22">
        <v>3</v>
      </c>
      <c r="Z75" s="25" t="str">
        <f>IF(COUNTA(Leverancespecifikationstabel_egenskaber[[#This Row],[Opstart af fase    ]:[Udbud]])&gt;0, "●", "")</f>
        <v>●</v>
      </c>
      <c r="AA75" s="21">
        <v>3</v>
      </c>
      <c r="AB75" s="23">
        <v>3</v>
      </c>
      <c r="AC75" s="22">
        <v>3</v>
      </c>
      <c r="AD75" s="25" t="str">
        <f>IF(COUNTA(Leverancespecifikationstabel_egenskaber[[#This Row],[Opstart af fase   ]:[… ]])&gt;0, "●", "")</f>
        <v>●</v>
      </c>
      <c r="AE75" s="21">
        <v>3</v>
      </c>
      <c r="AF75" s="23">
        <v>3</v>
      </c>
      <c r="AG75" s="22">
        <v>3</v>
      </c>
      <c r="AH75" s="25" t="str">
        <f>IF(COUNTA(Leverancespecifikationstabel_egenskaber[[#This Row],[Opstart af fase     ]:[Opstart af commissionning]])&gt;0, "●", "")</f>
        <v>●</v>
      </c>
      <c r="AI75" s="21">
        <v>3</v>
      </c>
      <c r="AJ75" s="23">
        <v>3</v>
      </c>
      <c r="AK75" s="22">
        <v>3</v>
      </c>
      <c r="AL75" s="25" t="str">
        <f>IF(COUNTA(Leverancespecifikationstabel_egenskaber[[#This Row],[Granskning     ]:[Overdragelse]])&gt;0, "●", "")</f>
        <v>●</v>
      </c>
      <c r="AM75" s="18"/>
      <c r="AN75" s="19" t="s">
        <v>5</v>
      </c>
      <c r="AO75" s="45" t="s">
        <v>5</v>
      </c>
      <c r="AP75" s="46"/>
      <c r="AQ75" s="58"/>
      <c r="AR75" s="20" t="s">
        <v>209</v>
      </c>
      <c r="AS75" s="18"/>
      <c r="AT75" s="57" t="s">
        <v>210</v>
      </c>
      <c r="AU75" s="44" t="s">
        <v>211</v>
      </c>
      <c r="AV75" s="50" t="s">
        <v>337</v>
      </c>
      <c r="AW75" s="49" t="s">
        <v>338</v>
      </c>
      <c r="AX75" s="49" t="str">
        <f>IF(Leverancespecifikationstabel_egenskaber[[#This Row],[Forekomst / Type]]="Forekomst", "Instance", "Type")</f>
        <v>Instance</v>
      </c>
      <c r="AY75" s="49" t="s">
        <v>405</v>
      </c>
      <c r="AZ75" s="49" t="s">
        <v>391</v>
      </c>
      <c r="BA75" s="48" t="s">
        <v>393</v>
      </c>
      <c r="BB75" s="43" t="str">
        <f>IF(Leverancespecifikationstabel_egenskaber[[#This Row],[Fagmodel]]&lt;&gt;"", "●", "")</f>
        <v>●</v>
      </c>
      <c r="BC75" s="54"/>
    </row>
    <row r="76" spans="1:55" x14ac:dyDescent="0.3">
      <c r="A76" s="57"/>
      <c r="B76" s="62" t="s">
        <v>453</v>
      </c>
      <c r="C76" s="30"/>
      <c r="D76" s="64" t="s">
        <v>151</v>
      </c>
      <c r="E76" s="24" t="s">
        <v>450</v>
      </c>
      <c r="F76" s="94" t="s">
        <v>157</v>
      </c>
      <c r="G76" s="63"/>
      <c r="H76" s="17"/>
      <c r="I76" s="21"/>
      <c r="J76" s="23"/>
      <c r="K76" s="22"/>
      <c r="L76" s="25" t="str">
        <f>IF(COUNTA(Leverancespecifikationstabel_egenskaber[[#This Row],[Opstart af fase]:[Granskning]])&gt;0, "●", "")</f>
        <v/>
      </c>
      <c r="M76" s="21"/>
      <c r="N76" s="23"/>
      <c r="O76" s="22"/>
      <c r="P76" s="25" t="str">
        <f>IF(COUNTA(Leverancespecifikationstabel_egenskaber[[#This Row],[Opstart af fase ]:[Granskning ]])&gt;0, "●", "")</f>
        <v/>
      </c>
      <c r="Q76" s="21"/>
      <c r="R76" s="23"/>
      <c r="S76" s="23"/>
      <c r="T76" s="22">
        <v>2</v>
      </c>
      <c r="U76" s="25" t="str">
        <f>IF(COUNTA(Leverancespecifikationstabel_egenskaber[[#This Row],[Opstart af fase  ]:[Myndighedsgodkendelse]])&gt;0, "●", "")</f>
        <v>●</v>
      </c>
      <c r="V76" s="21">
        <v>2</v>
      </c>
      <c r="W76" s="23">
        <v>2</v>
      </c>
      <c r="X76" s="23">
        <v>3</v>
      </c>
      <c r="Y76" s="22">
        <v>3</v>
      </c>
      <c r="Z76" s="25" t="str">
        <f>IF(COUNTA(Leverancespecifikationstabel_egenskaber[[#This Row],[Opstart af fase    ]:[Udbud]])&gt;0, "●", "")</f>
        <v>●</v>
      </c>
      <c r="AA76" s="21">
        <v>3</v>
      </c>
      <c r="AB76" s="23">
        <v>3</v>
      </c>
      <c r="AC76" s="22">
        <v>3</v>
      </c>
      <c r="AD76" s="25" t="str">
        <f>IF(COUNTA(Leverancespecifikationstabel_egenskaber[[#This Row],[Opstart af fase   ]:[… ]])&gt;0, "●", "")</f>
        <v>●</v>
      </c>
      <c r="AE76" s="21">
        <v>3</v>
      </c>
      <c r="AF76" s="23">
        <v>3</v>
      </c>
      <c r="AG76" s="22">
        <v>3</v>
      </c>
      <c r="AH76" s="25" t="str">
        <f>IF(COUNTA(Leverancespecifikationstabel_egenskaber[[#This Row],[Opstart af fase     ]:[Opstart af commissionning]])&gt;0, "●", "")</f>
        <v>●</v>
      </c>
      <c r="AI76" s="21">
        <v>3</v>
      </c>
      <c r="AJ76" s="23">
        <v>3</v>
      </c>
      <c r="AK76" s="22">
        <v>3</v>
      </c>
      <c r="AL76" s="25" t="str">
        <f>IF(COUNTA(Leverancespecifikationstabel_egenskaber[[#This Row],[Granskning     ]:[Overdragelse]])&gt;0, "●", "")</f>
        <v>●</v>
      </c>
      <c r="AM76" s="18"/>
      <c r="AN76" s="19" t="s">
        <v>5</v>
      </c>
      <c r="AO76" s="45" t="s">
        <v>5</v>
      </c>
      <c r="AP76" s="46"/>
      <c r="AQ76" s="58"/>
      <c r="AR76" s="20" t="s">
        <v>209</v>
      </c>
      <c r="AS76" s="18"/>
      <c r="AT76" s="57" t="s">
        <v>213</v>
      </c>
      <c r="AU76" s="44" t="s">
        <v>211</v>
      </c>
      <c r="AV76" s="50" t="s">
        <v>349</v>
      </c>
      <c r="AW76" s="49" t="s">
        <v>350</v>
      </c>
      <c r="AX76" s="49" t="str">
        <f>IF(Leverancespecifikationstabel_egenskaber[[#This Row],[Forekomst / Type]]="Forekomst", "Instance", "Type")</f>
        <v>Type</v>
      </c>
      <c r="AY76" s="49" t="s">
        <v>405</v>
      </c>
      <c r="AZ76" s="49" t="s">
        <v>391</v>
      </c>
      <c r="BA76" s="48" t="s">
        <v>393</v>
      </c>
      <c r="BB76" s="43" t="str">
        <f>IF(Leverancespecifikationstabel_egenskaber[[#This Row],[Fagmodel]]&lt;&gt;"", "●", "")</f>
        <v>●</v>
      </c>
      <c r="BC76" s="54"/>
    </row>
    <row r="77" spans="1:55" ht="25.5" x14ac:dyDescent="0.3">
      <c r="A77" s="57"/>
      <c r="B77" s="62" t="s">
        <v>453</v>
      </c>
      <c r="C77" s="30"/>
      <c r="D77" s="64" t="s">
        <v>162</v>
      </c>
      <c r="E77" s="24" t="s">
        <v>163</v>
      </c>
      <c r="F77" s="94">
        <v>0.1</v>
      </c>
      <c r="G77" s="63" t="s">
        <v>115</v>
      </c>
      <c r="H77" s="17"/>
      <c r="I77" s="21"/>
      <c r="J77" s="23"/>
      <c r="K77" s="22"/>
      <c r="L77" s="25" t="str">
        <f>IF(COUNTA(Leverancespecifikationstabel_egenskaber[[#This Row],[Opstart af fase]:[Granskning]])&gt;0, "●", "")</f>
        <v/>
      </c>
      <c r="M77" s="21"/>
      <c r="N77" s="23"/>
      <c r="O77" s="22"/>
      <c r="P77" s="25" t="str">
        <f>IF(COUNTA(Leverancespecifikationstabel_egenskaber[[#This Row],[Opstart af fase ]:[Granskning ]])&gt;0, "●", "")</f>
        <v/>
      </c>
      <c r="Q77" s="21"/>
      <c r="R77" s="23"/>
      <c r="S77" s="23"/>
      <c r="T77" s="22">
        <v>2</v>
      </c>
      <c r="U77" s="25" t="str">
        <f>IF(COUNTA(Leverancespecifikationstabel_egenskaber[[#This Row],[Opstart af fase  ]:[Myndighedsgodkendelse]])&gt;0, "●", "")</f>
        <v>●</v>
      </c>
      <c r="V77" s="21">
        <v>2</v>
      </c>
      <c r="W77" s="23">
        <v>2</v>
      </c>
      <c r="X77" s="23">
        <v>3</v>
      </c>
      <c r="Y77" s="22">
        <v>3</v>
      </c>
      <c r="Z77" s="25" t="str">
        <f>IF(COUNTA(Leverancespecifikationstabel_egenskaber[[#This Row],[Opstart af fase    ]:[Udbud]])&gt;0, "●", "")</f>
        <v>●</v>
      </c>
      <c r="AA77" s="21">
        <v>3</v>
      </c>
      <c r="AB77" s="23">
        <v>3</v>
      </c>
      <c r="AC77" s="22">
        <v>3</v>
      </c>
      <c r="AD77" s="25" t="str">
        <f>IF(COUNTA(Leverancespecifikationstabel_egenskaber[[#This Row],[Opstart af fase   ]:[… ]])&gt;0, "●", "")</f>
        <v>●</v>
      </c>
      <c r="AE77" s="21">
        <v>3</v>
      </c>
      <c r="AF77" s="23">
        <v>3</v>
      </c>
      <c r="AG77" s="22">
        <v>3</v>
      </c>
      <c r="AH77" s="25" t="str">
        <f>IF(COUNTA(Leverancespecifikationstabel_egenskaber[[#This Row],[Opstart af fase     ]:[Opstart af commissionning]])&gt;0, "●", "")</f>
        <v>●</v>
      </c>
      <c r="AI77" s="21">
        <v>3</v>
      </c>
      <c r="AJ77" s="23">
        <v>3</v>
      </c>
      <c r="AK77" s="22">
        <v>3</v>
      </c>
      <c r="AL77" s="25" t="str">
        <f>IF(COUNTA(Leverancespecifikationstabel_egenskaber[[#This Row],[Granskning     ]:[Overdragelse]])&gt;0, "●", "")</f>
        <v>●</v>
      </c>
      <c r="AM77" s="18"/>
      <c r="AN77" s="19" t="s">
        <v>5</v>
      </c>
      <c r="AO77" s="45" t="s">
        <v>5</v>
      </c>
      <c r="AP77" s="46"/>
      <c r="AQ77" s="58" t="s">
        <v>5</v>
      </c>
      <c r="AR77" s="20" t="s">
        <v>209</v>
      </c>
      <c r="AS77" s="18"/>
      <c r="AT77" s="57" t="s">
        <v>213</v>
      </c>
      <c r="AU77" s="44" t="s">
        <v>212</v>
      </c>
      <c r="AV77" s="50" t="s">
        <v>355</v>
      </c>
      <c r="AW77" s="49" t="s">
        <v>356</v>
      </c>
      <c r="AX77" s="49" t="str">
        <f>IF(Leverancespecifikationstabel_egenskaber[[#This Row],[Forekomst / Type]]="Forekomst", "Instance", "Type")</f>
        <v>Type</v>
      </c>
      <c r="AY77" s="49" t="s">
        <v>400</v>
      </c>
      <c r="AZ77" s="49" t="s">
        <v>392</v>
      </c>
      <c r="BA77" s="48" t="s">
        <v>396</v>
      </c>
      <c r="BB77" s="43" t="str">
        <f>IF(Leverancespecifikationstabel_egenskaber[[#This Row],[Fagmodel]]&lt;&gt;"", "●", "")</f>
        <v>●</v>
      </c>
      <c r="BC77" s="54"/>
    </row>
    <row r="78" spans="1:55" ht="25.5" x14ac:dyDescent="0.3">
      <c r="A78" s="57"/>
      <c r="B78" s="62" t="s">
        <v>453</v>
      </c>
      <c r="C78" s="30"/>
      <c r="D78" s="64" t="s">
        <v>169</v>
      </c>
      <c r="E78" s="24" t="s">
        <v>170</v>
      </c>
      <c r="F78" s="94" t="s">
        <v>465</v>
      </c>
      <c r="G78" s="63"/>
      <c r="H78" s="17"/>
      <c r="I78" s="21"/>
      <c r="J78" s="23"/>
      <c r="K78" s="22"/>
      <c r="L78" s="25" t="str">
        <f>IF(COUNTA(Leverancespecifikationstabel_egenskaber[[#This Row],[Opstart af fase]:[Granskning]])&gt;0, "●", "")</f>
        <v/>
      </c>
      <c r="M78" s="21"/>
      <c r="N78" s="23"/>
      <c r="O78" s="22"/>
      <c r="P78" s="25" t="str">
        <f>IF(COUNTA(Leverancespecifikationstabel_egenskaber[[#This Row],[Opstart af fase ]:[Granskning ]])&gt;0, "●", "")</f>
        <v/>
      </c>
      <c r="Q78" s="21"/>
      <c r="R78" s="23"/>
      <c r="S78" s="23"/>
      <c r="T78" s="22"/>
      <c r="U78" s="25" t="str">
        <f>IF(COUNTA(Leverancespecifikationstabel_egenskaber[[#This Row],[Opstart af fase  ]:[Myndighedsgodkendelse]])&gt;0, "●", "")</f>
        <v/>
      </c>
      <c r="V78" s="21"/>
      <c r="W78" s="23"/>
      <c r="X78" s="23"/>
      <c r="Y78" s="22"/>
      <c r="Z78" s="25" t="str">
        <f>IF(COUNTA(Leverancespecifikationstabel_egenskaber[[#This Row],[Opstart af fase    ]:[Udbud]])&gt;0, "●", "")</f>
        <v/>
      </c>
      <c r="AA78" s="21"/>
      <c r="AB78" s="23"/>
      <c r="AC78" s="22"/>
      <c r="AD78" s="25" t="str">
        <f>IF(COUNTA(Leverancespecifikationstabel_egenskaber[[#This Row],[Opstart af fase   ]:[… ]])&gt;0, "●", "")</f>
        <v/>
      </c>
      <c r="AE78" s="21"/>
      <c r="AF78" s="23">
        <v>3</v>
      </c>
      <c r="AG78" s="22">
        <v>3</v>
      </c>
      <c r="AH78" s="25" t="str">
        <f>IF(COUNTA(Leverancespecifikationstabel_egenskaber[[#This Row],[Opstart af fase     ]:[Opstart af commissionning]])&gt;0, "●", "")</f>
        <v>●</v>
      </c>
      <c r="AI78" s="21">
        <v>3</v>
      </c>
      <c r="AJ78" s="23">
        <v>3</v>
      </c>
      <c r="AK78" s="22">
        <v>3</v>
      </c>
      <c r="AL78" s="25" t="str">
        <f>IF(COUNTA(Leverancespecifikationstabel_egenskaber[[#This Row],[Granskning     ]:[Overdragelse]])&gt;0, "●", "")</f>
        <v>●</v>
      </c>
      <c r="AM78" s="18"/>
      <c r="AN78" s="19"/>
      <c r="AO78" s="45"/>
      <c r="AP78" s="46"/>
      <c r="AQ78" s="75" t="s">
        <v>5</v>
      </c>
      <c r="AR78" s="20" t="s">
        <v>1</v>
      </c>
      <c r="AS78" s="18"/>
      <c r="AT78" s="57" t="s">
        <v>210</v>
      </c>
      <c r="AU78" s="44" t="s">
        <v>211</v>
      </c>
      <c r="AV78" s="50" t="s">
        <v>361</v>
      </c>
      <c r="AW78" s="49" t="s">
        <v>362</v>
      </c>
      <c r="AX78" s="49" t="str">
        <f>IF(Leverancespecifikationstabel_egenskaber[[#This Row],[Forekomst / Type]]="Forekomst", "Instance", "Type")</f>
        <v>Instance</v>
      </c>
      <c r="AY78" s="49" t="e">
        <v>#N/A</v>
      </c>
      <c r="AZ78" s="49" t="s">
        <v>391</v>
      </c>
      <c r="BA78" s="48" t="s">
        <v>393</v>
      </c>
      <c r="BB78" s="43" t="str">
        <f>IF(Leverancespecifikationstabel_egenskaber[[#This Row],[Fagmodel]]&lt;&gt;"", "●", "")</f>
        <v/>
      </c>
      <c r="BC78" s="54"/>
    </row>
    <row r="79" spans="1:55" ht="25.5" x14ac:dyDescent="0.3">
      <c r="A79" s="57"/>
      <c r="B79" s="62" t="s">
        <v>453</v>
      </c>
      <c r="C79" s="30"/>
      <c r="D79" s="65" t="s">
        <v>455</v>
      </c>
      <c r="E79" s="24" t="s">
        <v>171</v>
      </c>
      <c r="F79" s="94"/>
      <c r="G79" s="63"/>
      <c r="H79" s="17"/>
      <c r="I79" s="21"/>
      <c r="J79" s="23"/>
      <c r="K79" s="22"/>
      <c r="L79" s="25" t="str">
        <f>IF(COUNTA(Leverancespecifikationstabel_egenskaber[[#This Row],[Opstart af fase]:[Granskning]])&gt;0, "●", "")</f>
        <v/>
      </c>
      <c r="M79" s="21"/>
      <c r="N79" s="23"/>
      <c r="O79" s="22"/>
      <c r="P79" s="25" t="str">
        <f>IF(COUNTA(Leverancespecifikationstabel_egenskaber[[#This Row],[Opstart af fase ]:[Granskning ]])&gt;0, "●", "")</f>
        <v/>
      </c>
      <c r="Q79" s="21"/>
      <c r="R79" s="23"/>
      <c r="S79" s="23"/>
      <c r="T79" s="22"/>
      <c r="U79" s="25" t="str">
        <f>IF(COUNTA(Leverancespecifikationstabel_egenskaber[[#This Row],[Opstart af fase  ]:[Myndighedsgodkendelse]])&gt;0, "●", "")</f>
        <v/>
      </c>
      <c r="V79" s="21"/>
      <c r="W79" s="23"/>
      <c r="X79" s="23"/>
      <c r="Y79" s="22"/>
      <c r="Z79" s="25" t="str">
        <f>IF(COUNTA(Leverancespecifikationstabel_egenskaber[[#This Row],[Opstart af fase    ]:[Udbud]])&gt;0, "●", "")</f>
        <v/>
      </c>
      <c r="AA79" s="21"/>
      <c r="AB79" s="23"/>
      <c r="AC79" s="22"/>
      <c r="AD79" s="25" t="str">
        <f>IF(COUNTA(Leverancespecifikationstabel_egenskaber[[#This Row],[Opstart af fase   ]:[… ]])&gt;0, "●", "")</f>
        <v/>
      </c>
      <c r="AE79" s="21"/>
      <c r="AF79" s="23">
        <v>3</v>
      </c>
      <c r="AG79" s="22">
        <v>3</v>
      </c>
      <c r="AH79" s="25" t="str">
        <f>IF(COUNTA(Leverancespecifikationstabel_egenskaber[[#This Row],[Opstart af fase     ]:[Opstart af commissionning]])&gt;0, "●", "")</f>
        <v>●</v>
      </c>
      <c r="AI79" s="21">
        <v>3</v>
      </c>
      <c r="AJ79" s="23">
        <v>3</v>
      </c>
      <c r="AK79" s="22">
        <v>3</v>
      </c>
      <c r="AL79" s="25" t="str">
        <f>IF(COUNTA(Leverancespecifikationstabel_egenskaber[[#This Row],[Granskning     ]:[Overdragelse]])&gt;0, "●", "")</f>
        <v>●</v>
      </c>
      <c r="AM79" s="18"/>
      <c r="AN79" s="19"/>
      <c r="AO79" s="45"/>
      <c r="AP79" s="46"/>
      <c r="AQ79" s="75" t="s">
        <v>5</v>
      </c>
      <c r="AR79" s="20" t="s">
        <v>1</v>
      </c>
      <c r="AS79" s="18"/>
      <c r="AT79" s="57" t="s">
        <v>213</v>
      </c>
      <c r="AU79" s="44" t="s">
        <v>211</v>
      </c>
      <c r="AV79" s="50" t="s">
        <v>363</v>
      </c>
      <c r="AW79" s="49" t="s">
        <v>364</v>
      </c>
      <c r="AX79" s="49" t="str">
        <f>IF(Leverancespecifikationstabel_egenskaber[[#This Row],[Forekomst / Type]]="Forekomst", "Instance", "Type")</f>
        <v>Type</v>
      </c>
      <c r="AY79" s="49" t="e">
        <v>#N/A</v>
      </c>
      <c r="AZ79" s="49" t="s">
        <v>391</v>
      </c>
      <c r="BA79" s="48" t="s">
        <v>393</v>
      </c>
      <c r="BB79" s="43" t="str">
        <f>IF(Leverancespecifikationstabel_egenskaber[[#This Row],[Fagmodel]]&lt;&gt;"", "●", "")</f>
        <v/>
      </c>
      <c r="BC79" s="54"/>
    </row>
    <row r="80" spans="1:55" ht="25.5" x14ac:dyDescent="0.3">
      <c r="A80" s="57"/>
      <c r="B80" s="62" t="s">
        <v>453</v>
      </c>
      <c r="C80" s="30"/>
      <c r="D80" s="64" t="s">
        <v>172</v>
      </c>
      <c r="E80" s="24" t="s">
        <v>173</v>
      </c>
      <c r="F80" s="94"/>
      <c r="G80" s="63"/>
      <c r="H80" s="17"/>
      <c r="I80" s="21"/>
      <c r="J80" s="23"/>
      <c r="K80" s="22"/>
      <c r="L80" s="25" t="str">
        <f>IF(COUNTA(Leverancespecifikationstabel_egenskaber[[#This Row],[Opstart af fase]:[Granskning]])&gt;0, "●", "")</f>
        <v/>
      </c>
      <c r="M80" s="21"/>
      <c r="N80" s="23"/>
      <c r="O80" s="22"/>
      <c r="P80" s="25" t="str">
        <f>IF(COUNTA(Leverancespecifikationstabel_egenskaber[[#This Row],[Opstart af fase ]:[Granskning ]])&gt;0, "●", "")</f>
        <v/>
      </c>
      <c r="Q80" s="21"/>
      <c r="R80" s="23"/>
      <c r="S80" s="23"/>
      <c r="T80" s="22"/>
      <c r="U80" s="25" t="str">
        <f>IF(COUNTA(Leverancespecifikationstabel_egenskaber[[#This Row],[Opstart af fase  ]:[Myndighedsgodkendelse]])&gt;0, "●", "")</f>
        <v/>
      </c>
      <c r="V80" s="21"/>
      <c r="W80" s="23"/>
      <c r="X80" s="23"/>
      <c r="Y80" s="22"/>
      <c r="Z80" s="25" t="str">
        <f>IF(COUNTA(Leverancespecifikationstabel_egenskaber[[#This Row],[Opstart af fase    ]:[Udbud]])&gt;0, "●", "")</f>
        <v/>
      </c>
      <c r="AA80" s="21"/>
      <c r="AB80" s="23"/>
      <c r="AC80" s="22"/>
      <c r="AD80" s="25" t="str">
        <f>IF(COUNTA(Leverancespecifikationstabel_egenskaber[[#This Row],[Opstart af fase   ]:[… ]])&gt;0, "●", "")</f>
        <v/>
      </c>
      <c r="AE80" s="21"/>
      <c r="AF80" s="23">
        <v>3</v>
      </c>
      <c r="AG80" s="22">
        <v>3</v>
      </c>
      <c r="AH80" s="25" t="str">
        <f>IF(COUNTA(Leverancespecifikationstabel_egenskaber[[#This Row],[Opstart af fase     ]:[Opstart af commissionning]])&gt;0, "●", "")</f>
        <v>●</v>
      </c>
      <c r="AI80" s="21">
        <v>3</v>
      </c>
      <c r="AJ80" s="23">
        <v>3</v>
      </c>
      <c r="AK80" s="22">
        <v>3</v>
      </c>
      <c r="AL80" s="25" t="str">
        <f>IF(COUNTA(Leverancespecifikationstabel_egenskaber[[#This Row],[Granskning     ]:[Overdragelse]])&gt;0, "●", "")</f>
        <v>●</v>
      </c>
      <c r="AM80" s="18"/>
      <c r="AN80" s="19"/>
      <c r="AO80" s="45"/>
      <c r="AP80" s="46"/>
      <c r="AQ80" s="75" t="s">
        <v>5</v>
      </c>
      <c r="AR80" s="20" t="s">
        <v>1</v>
      </c>
      <c r="AS80" s="18"/>
      <c r="AT80" s="57" t="s">
        <v>213</v>
      </c>
      <c r="AU80" s="44" t="s">
        <v>211</v>
      </c>
      <c r="AV80" s="50" t="s">
        <v>365</v>
      </c>
      <c r="AW80" s="49" t="s">
        <v>366</v>
      </c>
      <c r="AX80" s="49" t="str">
        <f>IF(Leverancespecifikationstabel_egenskaber[[#This Row],[Forekomst / Type]]="Forekomst", "Instance", "Type")</f>
        <v>Type</v>
      </c>
      <c r="AY80" s="49" t="s">
        <v>409</v>
      </c>
      <c r="AZ80" s="49" t="s">
        <v>391</v>
      </c>
      <c r="BA80" s="48" t="s">
        <v>393</v>
      </c>
      <c r="BB80" s="43" t="str">
        <f>IF(Leverancespecifikationstabel_egenskaber[[#This Row],[Fagmodel]]&lt;&gt;"", "●", "")</f>
        <v/>
      </c>
      <c r="BC80" s="54"/>
    </row>
    <row r="81" spans="1:55" x14ac:dyDescent="0.3">
      <c r="A81" s="57"/>
      <c r="B81" s="62" t="s">
        <v>453</v>
      </c>
      <c r="C81" s="30"/>
      <c r="D81" s="64" t="s">
        <v>174</v>
      </c>
      <c r="E81" s="24" t="s">
        <v>175</v>
      </c>
      <c r="F81" s="94"/>
      <c r="G81" s="63"/>
      <c r="H81" s="17"/>
      <c r="I81" s="21"/>
      <c r="J81" s="23"/>
      <c r="K81" s="22"/>
      <c r="L81" s="25" t="str">
        <f>IF(COUNTA(Leverancespecifikationstabel_egenskaber[[#This Row],[Opstart af fase]:[Granskning]])&gt;0, "●", "")</f>
        <v/>
      </c>
      <c r="M81" s="21"/>
      <c r="N81" s="23"/>
      <c r="O81" s="22"/>
      <c r="P81" s="25" t="str">
        <f>IF(COUNTA(Leverancespecifikationstabel_egenskaber[[#This Row],[Opstart af fase ]:[Granskning ]])&gt;0, "●", "")</f>
        <v/>
      </c>
      <c r="Q81" s="21"/>
      <c r="R81" s="23"/>
      <c r="S81" s="23"/>
      <c r="T81" s="22"/>
      <c r="U81" s="25" t="str">
        <f>IF(COUNTA(Leverancespecifikationstabel_egenskaber[[#This Row],[Opstart af fase  ]:[Myndighedsgodkendelse]])&gt;0, "●", "")</f>
        <v/>
      </c>
      <c r="V81" s="21"/>
      <c r="W81" s="23"/>
      <c r="X81" s="23"/>
      <c r="Y81" s="22"/>
      <c r="Z81" s="25" t="str">
        <f>IF(COUNTA(Leverancespecifikationstabel_egenskaber[[#This Row],[Opstart af fase    ]:[Udbud]])&gt;0, "●", "")</f>
        <v/>
      </c>
      <c r="AA81" s="21"/>
      <c r="AB81" s="23"/>
      <c r="AC81" s="22"/>
      <c r="AD81" s="25" t="str">
        <f>IF(COUNTA(Leverancespecifikationstabel_egenskaber[[#This Row],[Opstart af fase   ]:[… ]])&gt;0, "●", "")</f>
        <v/>
      </c>
      <c r="AE81" s="21"/>
      <c r="AF81" s="23">
        <v>3</v>
      </c>
      <c r="AG81" s="22">
        <v>3</v>
      </c>
      <c r="AH81" s="25" t="str">
        <f>IF(COUNTA(Leverancespecifikationstabel_egenskaber[[#This Row],[Opstart af fase     ]:[Opstart af commissionning]])&gt;0, "●", "")</f>
        <v>●</v>
      </c>
      <c r="AI81" s="21">
        <v>3</v>
      </c>
      <c r="AJ81" s="23">
        <v>3</v>
      </c>
      <c r="AK81" s="22">
        <v>3</v>
      </c>
      <c r="AL81" s="25" t="str">
        <f>IF(COUNTA(Leverancespecifikationstabel_egenskaber[[#This Row],[Granskning     ]:[Overdragelse]])&gt;0, "●", "")</f>
        <v>●</v>
      </c>
      <c r="AM81" s="18"/>
      <c r="AN81" s="19"/>
      <c r="AO81" s="45"/>
      <c r="AP81" s="46"/>
      <c r="AQ81" s="75" t="s">
        <v>5</v>
      </c>
      <c r="AR81" s="20" t="s">
        <v>1</v>
      </c>
      <c r="AS81" s="18"/>
      <c r="AT81" s="57" t="s">
        <v>213</v>
      </c>
      <c r="AU81" s="44" t="s">
        <v>211</v>
      </c>
      <c r="AV81" s="50" t="s">
        <v>367</v>
      </c>
      <c r="AW81" s="49" t="s">
        <v>368</v>
      </c>
      <c r="AX81" s="49" t="str">
        <f>IF(Leverancespecifikationstabel_egenskaber[[#This Row],[Forekomst / Type]]="Forekomst", "Instance", "Type")</f>
        <v>Type</v>
      </c>
      <c r="AY81" s="49" t="s">
        <v>409</v>
      </c>
      <c r="AZ81" s="49" t="s">
        <v>391</v>
      </c>
      <c r="BA81" s="48" t="s">
        <v>393</v>
      </c>
      <c r="BB81" s="43" t="str">
        <f>IF(Leverancespecifikationstabel_egenskaber[[#This Row],[Fagmodel]]&lt;&gt;"", "●", "")</f>
        <v/>
      </c>
      <c r="BC81" s="54"/>
    </row>
    <row r="82" spans="1:55" ht="25.5" x14ac:dyDescent="0.3">
      <c r="A82" s="57"/>
      <c r="B82" s="62" t="s">
        <v>453</v>
      </c>
      <c r="C82" s="30"/>
      <c r="D82" s="64" t="s">
        <v>176</v>
      </c>
      <c r="E82" s="24" t="s">
        <v>177</v>
      </c>
      <c r="F82" s="94"/>
      <c r="G82" s="63"/>
      <c r="H82" s="17"/>
      <c r="I82" s="21"/>
      <c r="J82" s="23"/>
      <c r="K82" s="22"/>
      <c r="L82" s="25" t="str">
        <f>IF(COUNTA(Leverancespecifikationstabel_egenskaber[[#This Row],[Opstart af fase]:[Granskning]])&gt;0, "●", "")</f>
        <v/>
      </c>
      <c r="M82" s="21"/>
      <c r="N82" s="23"/>
      <c r="O82" s="22"/>
      <c r="P82" s="25" t="str">
        <f>IF(COUNTA(Leverancespecifikationstabel_egenskaber[[#This Row],[Opstart af fase ]:[Granskning ]])&gt;0, "●", "")</f>
        <v/>
      </c>
      <c r="Q82" s="21"/>
      <c r="R82" s="23"/>
      <c r="S82" s="23"/>
      <c r="T82" s="22"/>
      <c r="U82" s="25" t="str">
        <f>IF(COUNTA(Leverancespecifikationstabel_egenskaber[[#This Row],[Opstart af fase  ]:[Myndighedsgodkendelse]])&gt;0, "●", "")</f>
        <v/>
      </c>
      <c r="V82" s="21"/>
      <c r="W82" s="23"/>
      <c r="X82" s="23"/>
      <c r="Y82" s="22"/>
      <c r="Z82" s="25" t="str">
        <f>IF(COUNTA(Leverancespecifikationstabel_egenskaber[[#This Row],[Opstart af fase    ]:[Udbud]])&gt;0, "●", "")</f>
        <v/>
      </c>
      <c r="AA82" s="21"/>
      <c r="AB82" s="23"/>
      <c r="AC82" s="22"/>
      <c r="AD82" s="25" t="str">
        <f>IF(COUNTA(Leverancespecifikationstabel_egenskaber[[#This Row],[Opstart af fase   ]:[… ]])&gt;0, "●", "")</f>
        <v/>
      </c>
      <c r="AE82" s="21"/>
      <c r="AF82" s="23">
        <v>3</v>
      </c>
      <c r="AG82" s="22">
        <v>3</v>
      </c>
      <c r="AH82" s="25" t="str">
        <f>IF(COUNTA(Leverancespecifikationstabel_egenskaber[[#This Row],[Opstart af fase     ]:[Opstart af commissionning]])&gt;0, "●", "")</f>
        <v>●</v>
      </c>
      <c r="AI82" s="21">
        <v>3</v>
      </c>
      <c r="AJ82" s="23">
        <v>3</v>
      </c>
      <c r="AK82" s="22">
        <v>3</v>
      </c>
      <c r="AL82" s="25" t="str">
        <f>IF(COUNTA(Leverancespecifikationstabel_egenskaber[[#This Row],[Granskning     ]:[Overdragelse]])&gt;0, "●", "")</f>
        <v>●</v>
      </c>
      <c r="AM82" s="18"/>
      <c r="AN82" s="19"/>
      <c r="AO82" s="45"/>
      <c r="AP82" s="46"/>
      <c r="AQ82" s="75" t="s">
        <v>5</v>
      </c>
      <c r="AR82" s="20" t="s">
        <v>1</v>
      </c>
      <c r="AS82" s="18"/>
      <c r="AT82" s="57" t="s">
        <v>213</v>
      </c>
      <c r="AU82" s="44" t="s">
        <v>211</v>
      </c>
      <c r="AV82" s="50" t="s">
        <v>369</v>
      </c>
      <c r="AW82" s="49" t="s">
        <v>370</v>
      </c>
      <c r="AX82" s="49" t="str">
        <f>IF(Leverancespecifikationstabel_egenskaber[[#This Row],[Forekomst / Type]]="Forekomst", "Instance", "Type")</f>
        <v>Type</v>
      </c>
      <c r="AY82" s="49" t="s">
        <v>409</v>
      </c>
      <c r="AZ82" s="49" t="s">
        <v>391</v>
      </c>
      <c r="BA82" s="48" t="s">
        <v>393</v>
      </c>
      <c r="BB82" s="43" t="str">
        <f>IF(Leverancespecifikationstabel_egenskaber[[#This Row],[Fagmodel]]&lt;&gt;"", "●", "")</f>
        <v/>
      </c>
      <c r="BC82" s="54"/>
    </row>
    <row r="83" spans="1:55" ht="25.5" x14ac:dyDescent="0.3">
      <c r="A83" s="57"/>
      <c r="B83" s="62" t="s">
        <v>453</v>
      </c>
      <c r="C83" s="30"/>
      <c r="D83" s="64" t="s">
        <v>178</v>
      </c>
      <c r="E83" s="24" t="s">
        <v>179</v>
      </c>
      <c r="F83" s="94"/>
      <c r="G83" s="63"/>
      <c r="H83" s="17"/>
      <c r="I83" s="21"/>
      <c r="J83" s="23"/>
      <c r="K83" s="22"/>
      <c r="L83" s="25" t="str">
        <f>IF(COUNTA(Leverancespecifikationstabel_egenskaber[[#This Row],[Opstart af fase]:[Granskning]])&gt;0, "●", "")</f>
        <v/>
      </c>
      <c r="M83" s="21"/>
      <c r="N83" s="23"/>
      <c r="O83" s="22"/>
      <c r="P83" s="25" t="str">
        <f>IF(COUNTA(Leverancespecifikationstabel_egenskaber[[#This Row],[Opstart af fase ]:[Granskning ]])&gt;0, "●", "")</f>
        <v/>
      </c>
      <c r="Q83" s="21"/>
      <c r="R83" s="23"/>
      <c r="S83" s="23"/>
      <c r="T83" s="22"/>
      <c r="U83" s="25" t="str">
        <f>IF(COUNTA(Leverancespecifikationstabel_egenskaber[[#This Row],[Opstart af fase  ]:[Myndighedsgodkendelse]])&gt;0, "●", "")</f>
        <v/>
      </c>
      <c r="V83" s="21"/>
      <c r="W83" s="23"/>
      <c r="X83" s="23"/>
      <c r="Y83" s="22"/>
      <c r="Z83" s="25" t="str">
        <f>IF(COUNTA(Leverancespecifikationstabel_egenskaber[[#This Row],[Opstart af fase    ]:[Udbud]])&gt;0, "●", "")</f>
        <v/>
      </c>
      <c r="AA83" s="21"/>
      <c r="AB83" s="23"/>
      <c r="AC83" s="22"/>
      <c r="AD83" s="25" t="str">
        <f>IF(COUNTA(Leverancespecifikationstabel_egenskaber[[#This Row],[Opstart af fase   ]:[… ]])&gt;0, "●", "")</f>
        <v/>
      </c>
      <c r="AE83" s="21"/>
      <c r="AF83" s="23">
        <v>3</v>
      </c>
      <c r="AG83" s="22">
        <v>3</v>
      </c>
      <c r="AH83" s="25" t="str">
        <f>IF(COUNTA(Leverancespecifikationstabel_egenskaber[[#This Row],[Opstart af fase     ]:[Opstart af commissionning]])&gt;0, "●", "")</f>
        <v>●</v>
      </c>
      <c r="AI83" s="21">
        <v>3</v>
      </c>
      <c r="AJ83" s="23">
        <v>3</v>
      </c>
      <c r="AK83" s="22">
        <v>3</v>
      </c>
      <c r="AL83" s="25" t="str">
        <f>IF(COUNTA(Leverancespecifikationstabel_egenskaber[[#This Row],[Granskning     ]:[Overdragelse]])&gt;0, "●", "")</f>
        <v>●</v>
      </c>
      <c r="AM83" s="18"/>
      <c r="AN83" s="19"/>
      <c r="AO83" s="45"/>
      <c r="AP83" s="46"/>
      <c r="AQ83" s="75" t="s">
        <v>5</v>
      </c>
      <c r="AR83" s="20" t="s">
        <v>1</v>
      </c>
      <c r="AS83" s="18"/>
      <c r="AT83" s="57" t="s">
        <v>213</v>
      </c>
      <c r="AU83" s="44" t="s">
        <v>211</v>
      </c>
      <c r="AV83" s="50" t="s">
        <v>371</v>
      </c>
      <c r="AW83" s="49" t="s">
        <v>372</v>
      </c>
      <c r="AX83" s="49" t="str">
        <f>IF(Leverancespecifikationstabel_egenskaber[[#This Row],[Forekomst / Type]]="Forekomst", "Instance", "Type")</f>
        <v>Type</v>
      </c>
      <c r="AY83" s="49" t="s">
        <v>409</v>
      </c>
      <c r="AZ83" s="49" t="s">
        <v>391</v>
      </c>
      <c r="BA83" s="48" t="s">
        <v>393</v>
      </c>
      <c r="BB83" s="43" t="str">
        <f>IF(Leverancespecifikationstabel_egenskaber[[#This Row],[Fagmodel]]&lt;&gt;"", "●", "")</f>
        <v/>
      </c>
      <c r="BC83" s="54"/>
    </row>
    <row r="84" spans="1:55" x14ac:dyDescent="0.3">
      <c r="A84" s="57"/>
      <c r="B84" s="62" t="s">
        <v>453</v>
      </c>
      <c r="C84" s="30"/>
      <c r="D84" s="64" t="s">
        <v>167</v>
      </c>
      <c r="E84" s="24"/>
      <c r="F84" s="94" t="s">
        <v>168</v>
      </c>
      <c r="G84" s="63"/>
      <c r="H84" s="17"/>
      <c r="I84" s="21"/>
      <c r="J84" s="23"/>
      <c r="K84" s="22"/>
      <c r="L84" s="25" t="str">
        <f>IF(COUNTA(Leverancespecifikationstabel_egenskaber[[#This Row],[Opstart af fase]:[Granskning]])&gt;0, "●", "")</f>
        <v/>
      </c>
      <c r="M84" s="21"/>
      <c r="N84" s="23"/>
      <c r="O84" s="22"/>
      <c r="P84" s="25" t="str">
        <f>IF(COUNTA(Leverancespecifikationstabel_egenskaber[[#This Row],[Opstart af fase ]:[Granskning ]])&gt;0, "●", "")</f>
        <v/>
      </c>
      <c r="Q84" s="21"/>
      <c r="R84" s="23"/>
      <c r="S84" s="23"/>
      <c r="T84" s="22"/>
      <c r="U84" s="25" t="str">
        <f>IF(COUNTA(Leverancespecifikationstabel_egenskaber[[#This Row],[Opstart af fase  ]:[Myndighedsgodkendelse]])&gt;0, "●", "")</f>
        <v/>
      </c>
      <c r="V84" s="21"/>
      <c r="W84" s="23"/>
      <c r="X84" s="23"/>
      <c r="Y84" s="22"/>
      <c r="Z84" s="25" t="str">
        <f>IF(COUNTA(Leverancespecifikationstabel_egenskaber[[#This Row],[Opstart af fase    ]:[Udbud]])&gt;0, "●", "")</f>
        <v/>
      </c>
      <c r="AA84" s="21"/>
      <c r="AB84" s="23"/>
      <c r="AC84" s="22"/>
      <c r="AD84" s="25" t="str">
        <f>IF(COUNTA(Leverancespecifikationstabel_egenskaber[[#This Row],[Opstart af fase   ]:[… ]])&gt;0, "●", "")</f>
        <v/>
      </c>
      <c r="AE84" s="21"/>
      <c r="AF84" s="23">
        <v>3</v>
      </c>
      <c r="AG84" s="22">
        <v>3</v>
      </c>
      <c r="AH84" s="25" t="str">
        <f>IF(COUNTA(Leverancespecifikationstabel_egenskaber[[#This Row],[Opstart af fase     ]:[Opstart af commissionning]])&gt;0, "●", "")</f>
        <v>●</v>
      </c>
      <c r="AI84" s="21">
        <v>3</v>
      </c>
      <c r="AJ84" s="23">
        <v>3</v>
      </c>
      <c r="AK84" s="22">
        <v>3</v>
      </c>
      <c r="AL84" s="25" t="str">
        <f>IF(COUNTA(Leverancespecifikationstabel_egenskaber[[#This Row],[Granskning     ]:[Overdragelse]])&gt;0, "●", "")</f>
        <v>●</v>
      </c>
      <c r="AM84" s="18"/>
      <c r="AN84" s="19"/>
      <c r="AO84" s="45"/>
      <c r="AP84" s="46"/>
      <c r="AQ84" s="75" t="s">
        <v>5</v>
      </c>
      <c r="AR84" s="20" t="s">
        <v>1</v>
      </c>
      <c r="AS84" s="18"/>
      <c r="AT84" s="57" t="s">
        <v>210</v>
      </c>
      <c r="AU84" s="44" t="s">
        <v>211</v>
      </c>
      <c r="AV84" s="50" t="s">
        <v>359</v>
      </c>
      <c r="AW84" s="49" t="s">
        <v>360</v>
      </c>
      <c r="AX84" s="49" t="str">
        <f>IF(Leverancespecifikationstabel_egenskaber[[#This Row],[Forekomst / Type]]="Forekomst", "Instance", "Type")</f>
        <v>Instance</v>
      </c>
      <c r="AY84" s="49" t="s">
        <v>409</v>
      </c>
      <c r="AZ84" s="49" t="s">
        <v>391</v>
      </c>
      <c r="BA84" s="48" t="s">
        <v>393</v>
      </c>
      <c r="BB84" s="43" t="str">
        <f>IF(Leverancespecifikationstabel_egenskaber[[#This Row],[Fagmodel]]&lt;&gt;"", "●", "")</f>
        <v/>
      </c>
      <c r="BC84" s="54"/>
    </row>
    <row r="85" spans="1:55" x14ac:dyDescent="0.3">
      <c r="A85" s="57"/>
      <c r="B85" s="62" t="s">
        <v>453</v>
      </c>
      <c r="C85" s="30"/>
      <c r="D85" s="64" t="s">
        <v>432</v>
      </c>
      <c r="E85" s="24" t="s">
        <v>450</v>
      </c>
      <c r="F85" s="94"/>
      <c r="G85" s="63"/>
      <c r="H85" s="17"/>
      <c r="I85" s="21"/>
      <c r="J85" s="23"/>
      <c r="K85" s="22"/>
      <c r="L85" s="25" t="str">
        <f>IF(COUNTA(Leverancespecifikationstabel_egenskaber[[#This Row],[Opstart af fase]:[Granskning]])&gt;0, "●", "")</f>
        <v/>
      </c>
      <c r="M85" s="21"/>
      <c r="N85" s="23"/>
      <c r="O85" s="22"/>
      <c r="P85" s="25" t="str">
        <f>IF(COUNTA(Leverancespecifikationstabel_egenskaber[[#This Row],[Opstart af fase ]:[Granskning ]])&gt;0, "●", "")</f>
        <v/>
      </c>
      <c r="Q85" s="21"/>
      <c r="R85" s="23"/>
      <c r="S85" s="23"/>
      <c r="T85" s="22"/>
      <c r="U85" s="25" t="str">
        <f>IF(COUNTA(Leverancespecifikationstabel_egenskaber[[#This Row],[Opstart af fase  ]:[Myndighedsgodkendelse]])&gt;0, "●", "")</f>
        <v/>
      </c>
      <c r="V85" s="21"/>
      <c r="W85" s="23"/>
      <c r="X85" s="23"/>
      <c r="Y85" s="22"/>
      <c r="Z85" s="25" t="str">
        <f>IF(COUNTA(Leverancespecifikationstabel_egenskaber[[#This Row],[Opstart af fase    ]:[Udbud]])&gt;0, "●", "")</f>
        <v/>
      </c>
      <c r="AA85" s="21"/>
      <c r="AB85" s="23"/>
      <c r="AC85" s="22"/>
      <c r="AD85" s="25" t="str">
        <f>IF(COUNTA(Leverancespecifikationstabel_egenskaber[[#This Row],[Opstart af fase   ]:[… ]])&gt;0, "●", "")</f>
        <v/>
      </c>
      <c r="AE85" s="21"/>
      <c r="AF85" s="23"/>
      <c r="AG85" s="22">
        <v>3</v>
      </c>
      <c r="AH85" s="25" t="str">
        <f>IF(COUNTA(Leverancespecifikationstabel_egenskaber[[#This Row],[Opstart af fase     ]:[Opstart af commissionning]])&gt;0, "●", "")</f>
        <v>●</v>
      </c>
      <c r="AI85" s="21">
        <v>3</v>
      </c>
      <c r="AJ85" s="23">
        <v>3</v>
      </c>
      <c r="AK85" s="22">
        <v>3</v>
      </c>
      <c r="AL85" s="25" t="str">
        <f>IF(COUNTA(Leverancespecifikationstabel_egenskaber[[#This Row],[Granskning     ]:[Overdragelse]])&gt;0, "●", "")</f>
        <v>●</v>
      </c>
      <c r="AM85" s="18"/>
      <c r="AN85" s="19" t="s">
        <v>5</v>
      </c>
      <c r="AO85" s="45" t="s">
        <v>5</v>
      </c>
      <c r="AP85" s="46"/>
      <c r="AQ85" s="58"/>
      <c r="AR85" s="20" t="s">
        <v>209</v>
      </c>
      <c r="AS85" s="18"/>
      <c r="AT85" s="57" t="s">
        <v>210</v>
      </c>
      <c r="AU85" s="44" t="s">
        <v>211</v>
      </c>
      <c r="AV85" s="50" t="s">
        <v>433</v>
      </c>
      <c r="AW85" s="49" t="s">
        <v>434</v>
      </c>
      <c r="AX85" s="49" t="str">
        <f>IF(Leverancespecifikationstabel_egenskaber[[#This Row],[Forekomst / Type]]="Forekomst", "Instance", "Type")</f>
        <v>Instance</v>
      </c>
      <c r="AY85" s="49" t="s">
        <v>405</v>
      </c>
      <c r="AZ85" s="49" t="s">
        <v>391</v>
      </c>
      <c r="BA85" s="48" t="s">
        <v>393</v>
      </c>
      <c r="BB85" s="43" t="str">
        <f>IF(Leverancespecifikationstabel_egenskaber[[#This Row],[Fagmodel]]&lt;&gt;"", "●", "")</f>
        <v>●</v>
      </c>
      <c r="BC85" s="54"/>
    </row>
    <row r="86" spans="1:55" x14ac:dyDescent="0.3">
      <c r="A86" s="57"/>
      <c r="B86" s="62" t="s">
        <v>453</v>
      </c>
      <c r="C86" s="30"/>
      <c r="D86" s="64" t="s">
        <v>180</v>
      </c>
      <c r="E86" s="24" t="s">
        <v>450</v>
      </c>
      <c r="F86" s="94" t="s">
        <v>465</v>
      </c>
      <c r="G86" s="63"/>
      <c r="H86" s="17"/>
      <c r="I86" s="21"/>
      <c r="J86" s="23"/>
      <c r="K86" s="22"/>
      <c r="L86" s="25" t="str">
        <f>IF(COUNTA(Leverancespecifikationstabel_egenskaber[[#This Row],[Opstart af fase]:[Granskning]])&gt;0, "●", "")</f>
        <v/>
      </c>
      <c r="M86" s="21"/>
      <c r="N86" s="23"/>
      <c r="O86" s="22"/>
      <c r="P86" s="25" t="str">
        <f>IF(COUNTA(Leverancespecifikationstabel_egenskaber[[#This Row],[Opstart af fase ]:[Granskning ]])&gt;0, "●", "")</f>
        <v/>
      </c>
      <c r="Q86" s="21"/>
      <c r="R86" s="23"/>
      <c r="S86" s="23"/>
      <c r="T86" s="22"/>
      <c r="U86" s="25" t="str">
        <f>IF(COUNTA(Leverancespecifikationstabel_egenskaber[[#This Row],[Opstart af fase  ]:[Myndighedsgodkendelse]])&gt;0, "●", "")</f>
        <v/>
      </c>
      <c r="V86" s="21"/>
      <c r="W86" s="23"/>
      <c r="X86" s="23"/>
      <c r="Y86" s="22"/>
      <c r="Z86" s="25" t="str">
        <f>IF(COUNTA(Leverancespecifikationstabel_egenskaber[[#This Row],[Opstart af fase    ]:[Udbud]])&gt;0, "●", "")</f>
        <v/>
      </c>
      <c r="AA86" s="21"/>
      <c r="AB86" s="23"/>
      <c r="AC86" s="22"/>
      <c r="AD86" s="25" t="str">
        <f>IF(COUNTA(Leverancespecifikationstabel_egenskaber[[#This Row],[Opstart af fase   ]:[… ]])&gt;0, "●", "")</f>
        <v/>
      </c>
      <c r="AE86" s="21"/>
      <c r="AF86" s="23"/>
      <c r="AG86" s="22">
        <v>3</v>
      </c>
      <c r="AH86" s="25" t="str">
        <f>IF(COUNTA(Leverancespecifikationstabel_egenskaber[[#This Row],[Opstart af fase     ]:[Opstart af commissionning]])&gt;0, "●", "")</f>
        <v>●</v>
      </c>
      <c r="AI86" s="21">
        <v>3</v>
      </c>
      <c r="AJ86" s="23">
        <v>3</v>
      </c>
      <c r="AK86" s="22">
        <v>3</v>
      </c>
      <c r="AL86" s="25" t="str">
        <f>IF(COUNTA(Leverancespecifikationstabel_egenskaber[[#This Row],[Granskning     ]:[Overdragelse]])&gt;0, "●", "")</f>
        <v>●</v>
      </c>
      <c r="AM86" s="18"/>
      <c r="AN86" s="19"/>
      <c r="AO86" s="45"/>
      <c r="AP86" s="46"/>
      <c r="AQ86" s="75" t="s">
        <v>5</v>
      </c>
      <c r="AR86" s="20" t="s">
        <v>1</v>
      </c>
      <c r="AS86" s="18"/>
      <c r="AT86" s="57" t="s">
        <v>210</v>
      </c>
      <c r="AU86" s="44" t="s">
        <v>211</v>
      </c>
      <c r="AV86" s="50" t="s">
        <v>373</v>
      </c>
      <c r="AW86" s="49" t="s">
        <v>374</v>
      </c>
      <c r="AX86" s="49" t="str">
        <f>IF(Leverancespecifikationstabel_egenskaber[[#This Row],[Forekomst / Type]]="Forekomst", "Instance", "Type")</f>
        <v>Instance</v>
      </c>
      <c r="AY86" s="49" t="e">
        <v>#N/A</v>
      </c>
      <c r="AZ86" s="49"/>
      <c r="BA86" s="48" t="s">
        <v>393</v>
      </c>
      <c r="BB86" s="43" t="str">
        <f>IF(Leverancespecifikationstabel_egenskaber[[#This Row],[Fagmodel]]&lt;&gt;"", "●", "")</f>
        <v/>
      </c>
      <c r="BC86" s="54"/>
    </row>
    <row r="87" spans="1:55" x14ac:dyDescent="0.3">
      <c r="A87" s="57"/>
      <c r="B87" s="62" t="s">
        <v>453</v>
      </c>
      <c r="C87" s="30"/>
      <c r="D87" s="64" t="s">
        <v>181</v>
      </c>
      <c r="E87" s="24" t="s">
        <v>182</v>
      </c>
      <c r="F87" s="94" t="s">
        <v>466</v>
      </c>
      <c r="G87" s="63"/>
      <c r="H87" s="17"/>
      <c r="I87" s="21"/>
      <c r="J87" s="23"/>
      <c r="K87" s="22"/>
      <c r="L87" s="25" t="str">
        <f>IF(COUNTA(Leverancespecifikationstabel_egenskaber[[#This Row],[Opstart af fase]:[Granskning]])&gt;0, "●", "")</f>
        <v/>
      </c>
      <c r="M87" s="21"/>
      <c r="N87" s="23"/>
      <c r="O87" s="22"/>
      <c r="P87" s="25" t="str">
        <f>IF(COUNTA(Leverancespecifikationstabel_egenskaber[[#This Row],[Opstart af fase ]:[Granskning ]])&gt;0, "●", "")</f>
        <v/>
      </c>
      <c r="Q87" s="21"/>
      <c r="R87" s="23"/>
      <c r="S87" s="23"/>
      <c r="T87" s="22"/>
      <c r="U87" s="25" t="str">
        <f>IF(COUNTA(Leverancespecifikationstabel_egenskaber[[#This Row],[Opstart af fase  ]:[Myndighedsgodkendelse]])&gt;0, "●", "")</f>
        <v/>
      </c>
      <c r="V87" s="21"/>
      <c r="W87" s="23"/>
      <c r="X87" s="23"/>
      <c r="Y87" s="22"/>
      <c r="Z87" s="25" t="str">
        <f>IF(COUNTA(Leverancespecifikationstabel_egenskaber[[#This Row],[Opstart af fase    ]:[Udbud]])&gt;0, "●", "")</f>
        <v/>
      </c>
      <c r="AA87" s="21"/>
      <c r="AB87" s="23"/>
      <c r="AC87" s="22"/>
      <c r="AD87" s="25" t="str">
        <f>IF(COUNTA(Leverancespecifikationstabel_egenskaber[[#This Row],[Opstart af fase   ]:[… ]])&gt;0, "●", "")</f>
        <v/>
      </c>
      <c r="AE87" s="21"/>
      <c r="AF87" s="23"/>
      <c r="AG87" s="22">
        <v>2</v>
      </c>
      <c r="AH87" s="25" t="str">
        <f>IF(COUNTA(Leverancespecifikationstabel_egenskaber[[#This Row],[Opstart af fase     ]:[Opstart af commissionning]])&gt;0, "●", "")</f>
        <v>●</v>
      </c>
      <c r="AI87" s="21">
        <v>3</v>
      </c>
      <c r="AJ87" s="23">
        <v>3</v>
      </c>
      <c r="AK87" s="22">
        <v>3</v>
      </c>
      <c r="AL87" s="25" t="str">
        <f>IF(COUNTA(Leverancespecifikationstabel_egenskaber[[#This Row],[Granskning     ]:[Overdragelse]])&gt;0, "●", "")</f>
        <v>●</v>
      </c>
      <c r="AM87" s="18"/>
      <c r="AN87" s="19"/>
      <c r="AO87" s="45"/>
      <c r="AP87" s="46"/>
      <c r="AQ87" s="75" t="s">
        <v>5</v>
      </c>
      <c r="AR87" s="20" t="s">
        <v>1</v>
      </c>
      <c r="AS87" s="18"/>
      <c r="AT87" s="57" t="s">
        <v>210</v>
      </c>
      <c r="AU87" s="44" t="s">
        <v>211</v>
      </c>
      <c r="AV87" s="50" t="s">
        <v>375</v>
      </c>
      <c r="AW87" s="49" t="s">
        <v>376</v>
      </c>
      <c r="AX87" s="49" t="str">
        <f>IF(Leverancespecifikationstabel_egenskaber[[#This Row],[Forekomst / Type]]="Forekomst", "Instance", "Type")</f>
        <v>Instance</v>
      </c>
      <c r="AY87" s="49" t="e">
        <v>#N/A</v>
      </c>
      <c r="AZ87" s="49"/>
      <c r="BA87" s="48" t="s">
        <v>393</v>
      </c>
      <c r="BB87" s="43" t="str">
        <f>IF(Leverancespecifikationstabel_egenskaber[[#This Row],[Fagmodel]]&lt;&gt;"", "●", "")</f>
        <v/>
      </c>
      <c r="BC87" s="54"/>
    </row>
    <row r="88" spans="1:55" x14ac:dyDescent="0.3">
      <c r="A88" s="57"/>
      <c r="B88" s="62" t="s">
        <v>453</v>
      </c>
      <c r="C88" s="30"/>
      <c r="D88" s="64" t="s">
        <v>183</v>
      </c>
      <c r="E88" s="24" t="s">
        <v>184</v>
      </c>
      <c r="F88" s="94" t="s">
        <v>467</v>
      </c>
      <c r="G88" s="63"/>
      <c r="H88" s="17"/>
      <c r="I88" s="21"/>
      <c r="J88" s="23"/>
      <c r="K88" s="22"/>
      <c r="L88" s="25" t="str">
        <f>IF(COUNTA(Leverancespecifikationstabel_egenskaber[[#This Row],[Opstart af fase]:[Granskning]])&gt;0, "●", "")</f>
        <v/>
      </c>
      <c r="M88" s="21"/>
      <c r="N88" s="23"/>
      <c r="O88" s="22"/>
      <c r="P88" s="25" t="str">
        <f>IF(COUNTA(Leverancespecifikationstabel_egenskaber[[#This Row],[Opstart af fase ]:[Granskning ]])&gt;0, "●", "")</f>
        <v/>
      </c>
      <c r="Q88" s="21"/>
      <c r="R88" s="23"/>
      <c r="S88" s="23"/>
      <c r="T88" s="22"/>
      <c r="U88" s="25" t="str">
        <f>IF(COUNTA(Leverancespecifikationstabel_egenskaber[[#This Row],[Opstart af fase  ]:[Myndighedsgodkendelse]])&gt;0, "●", "")</f>
        <v/>
      </c>
      <c r="V88" s="21"/>
      <c r="W88" s="23"/>
      <c r="X88" s="23"/>
      <c r="Y88" s="22"/>
      <c r="Z88" s="25" t="str">
        <f>IF(COUNTA(Leverancespecifikationstabel_egenskaber[[#This Row],[Opstart af fase    ]:[Udbud]])&gt;0, "●", "")</f>
        <v/>
      </c>
      <c r="AA88" s="21"/>
      <c r="AB88" s="23"/>
      <c r="AC88" s="22"/>
      <c r="AD88" s="25" t="str">
        <f>IF(COUNTA(Leverancespecifikationstabel_egenskaber[[#This Row],[Opstart af fase   ]:[… ]])&gt;0, "●", "")</f>
        <v/>
      </c>
      <c r="AE88" s="21"/>
      <c r="AF88" s="23"/>
      <c r="AG88" s="22">
        <v>2</v>
      </c>
      <c r="AH88" s="25" t="str">
        <f>IF(COUNTA(Leverancespecifikationstabel_egenskaber[[#This Row],[Opstart af fase     ]:[Opstart af commissionning]])&gt;0, "●", "")</f>
        <v>●</v>
      </c>
      <c r="AI88" s="21">
        <v>3</v>
      </c>
      <c r="AJ88" s="23">
        <v>3</v>
      </c>
      <c r="AK88" s="22">
        <v>3</v>
      </c>
      <c r="AL88" s="25" t="str">
        <f>IF(COUNTA(Leverancespecifikationstabel_egenskaber[[#This Row],[Granskning     ]:[Overdragelse]])&gt;0, "●", "")</f>
        <v>●</v>
      </c>
      <c r="AM88" s="18"/>
      <c r="AN88" s="19"/>
      <c r="AO88" s="45"/>
      <c r="AP88" s="46"/>
      <c r="AQ88" s="75" t="s">
        <v>5</v>
      </c>
      <c r="AR88" s="20" t="s">
        <v>1</v>
      </c>
      <c r="AS88" s="18"/>
      <c r="AT88" s="57" t="s">
        <v>210</v>
      </c>
      <c r="AU88" s="44" t="s">
        <v>211</v>
      </c>
      <c r="AV88" s="50" t="s">
        <v>377</v>
      </c>
      <c r="AW88" s="49" t="s">
        <v>378</v>
      </c>
      <c r="AX88" s="49" t="str">
        <f>IF(Leverancespecifikationstabel_egenskaber[[#This Row],[Forekomst / Type]]="Forekomst", "Instance", "Type")</f>
        <v>Instance</v>
      </c>
      <c r="AY88" s="49" t="e">
        <v>#N/A</v>
      </c>
      <c r="AZ88" s="49"/>
      <c r="BA88" s="48" t="s">
        <v>393</v>
      </c>
      <c r="BB88" s="43" t="str">
        <f>IF(Leverancespecifikationstabel_egenskaber[[#This Row],[Fagmodel]]&lt;&gt;"", "●", "")</f>
        <v/>
      </c>
      <c r="BC88" s="54"/>
    </row>
    <row r="89" spans="1:55" x14ac:dyDescent="0.3">
      <c r="A89" s="57"/>
      <c r="B89" s="62" t="s">
        <v>453</v>
      </c>
      <c r="C89" s="30"/>
      <c r="D89" s="64" t="s">
        <v>185</v>
      </c>
      <c r="E89" s="24" t="s">
        <v>186</v>
      </c>
      <c r="F89" s="94">
        <v>3</v>
      </c>
      <c r="G89" s="63" t="s">
        <v>187</v>
      </c>
      <c r="H89" s="17"/>
      <c r="I89" s="21"/>
      <c r="J89" s="23"/>
      <c r="K89" s="22"/>
      <c r="L89" s="25" t="str">
        <f>IF(COUNTA(Leverancespecifikationstabel_egenskaber[[#This Row],[Opstart af fase]:[Granskning]])&gt;0, "●", "")</f>
        <v/>
      </c>
      <c r="M89" s="21"/>
      <c r="N89" s="23"/>
      <c r="O89" s="22"/>
      <c r="P89" s="25" t="str">
        <f>IF(COUNTA(Leverancespecifikationstabel_egenskaber[[#This Row],[Opstart af fase ]:[Granskning ]])&gt;0, "●", "")</f>
        <v/>
      </c>
      <c r="Q89" s="21"/>
      <c r="R89" s="23"/>
      <c r="S89" s="23"/>
      <c r="T89" s="22"/>
      <c r="U89" s="25" t="str">
        <f>IF(COUNTA(Leverancespecifikationstabel_egenskaber[[#This Row],[Opstart af fase  ]:[Myndighedsgodkendelse]])&gt;0, "●", "")</f>
        <v/>
      </c>
      <c r="V89" s="21"/>
      <c r="W89" s="23"/>
      <c r="X89" s="23"/>
      <c r="Y89" s="22"/>
      <c r="Z89" s="25" t="str">
        <f>IF(COUNTA(Leverancespecifikationstabel_egenskaber[[#This Row],[Opstart af fase    ]:[Udbud]])&gt;0, "●", "")</f>
        <v/>
      </c>
      <c r="AA89" s="21"/>
      <c r="AB89" s="23"/>
      <c r="AC89" s="22"/>
      <c r="AD89" s="25" t="str">
        <f>IF(COUNTA(Leverancespecifikationstabel_egenskaber[[#This Row],[Opstart af fase   ]:[… ]])&gt;0, "●", "")</f>
        <v/>
      </c>
      <c r="AE89" s="21"/>
      <c r="AF89" s="23"/>
      <c r="AG89" s="22">
        <v>2</v>
      </c>
      <c r="AH89" s="25" t="str">
        <f>IF(COUNTA(Leverancespecifikationstabel_egenskaber[[#This Row],[Opstart af fase     ]:[Opstart af commissionning]])&gt;0, "●", "")</f>
        <v>●</v>
      </c>
      <c r="AI89" s="21">
        <v>3</v>
      </c>
      <c r="AJ89" s="23">
        <v>3</v>
      </c>
      <c r="AK89" s="22">
        <v>3</v>
      </c>
      <c r="AL89" s="25" t="str">
        <f>IF(COUNTA(Leverancespecifikationstabel_egenskaber[[#This Row],[Granskning     ]:[Overdragelse]])&gt;0, "●", "")</f>
        <v>●</v>
      </c>
      <c r="AM89" s="18"/>
      <c r="AN89" s="19"/>
      <c r="AO89" s="45"/>
      <c r="AP89" s="46"/>
      <c r="AQ89" s="75" t="s">
        <v>5</v>
      </c>
      <c r="AR89" s="20" t="s">
        <v>1</v>
      </c>
      <c r="AS89" s="18"/>
      <c r="AT89" s="57" t="s">
        <v>210</v>
      </c>
      <c r="AU89" s="44" t="s">
        <v>212</v>
      </c>
      <c r="AV89" s="50" t="s">
        <v>379</v>
      </c>
      <c r="AW89" s="49" t="s">
        <v>380</v>
      </c>
      <c r="AX89" s="49" t="str">
        <f>IF(Leverancespecifikationstabel_egenskaber[[#This Row],[Forekomst / Type]]="Forekomst", "Instance", "Type")</f>
        <v>Instance</v>
      </c>
      <c r="AY89" s="49" t="e">
        <v>#N/A</v>
      </c>
      <c r="AZ89" s="49"/>
      <c r="BA89" s="48" t="s">
        <v>394</v>
      </c>
      <c r="BB89" s="43" t="str">
        <f>IF(Leverancespecifikationstabel_egenskaber[[#This Row],[Fagmodel]]&lt;&gt;"", "●", "")</f>
        <v/>
      </c>
      <c r="BC89" s="54"/>
    </row>
    <row r="90" spans="1:55" x14ac:dyDescent="0.3">
      <c r="A90" s="57"/>
      <c r="B90" s="62" t="s">
        <v>453</v>
      </c>
      <c r="C90" s="30"/>
      <c r="D90" s="64" t="s">
        <v>190</v>
      </c>
      <c r="E90" s="24" t="s">
        <v>191</v>
      </c>
      <c r="F90" s="94" t="s">
        <v>468</v>
      </c>
      <c r="G90" s="63"/>
      <c r="H90" s="17"/>
      <c r="I90" s="21"/>
      <c r="J90" s="23"/>
      <c r="K90" s="22"/>
      <c r="L90" s="25" t="str">
        <f>IF(COUNTA(Leverancespecifikationstabel_egenskaber[[#This Row],[Opstart af fase]:[Granskning]])&gt;0, "●", "")</f>
        <v/>
      </c>
      <c r="M90" s="21"/>
      <c r="N90" s="23"/>
      <c r="O90" s="22"/>
      <c r="P90" s="25" t="str">
        <f>IF(COUNTA(Leverancespecifikationstabel_egenskaber[[#This Row],[Opstart af fase ]:[Granskning ]])&gt;0, "●", "")</f>
        <v/>
      </c>
      <c r="Q90" s="21"/>
      <c r="R90" s="23"/>
      <c r="S90" s="23"/>
      <c r="T90" s="22"/>
      <c r="U90" s="25" t="str">
        <f>IF(COUNTA(Leverancespecifikationstabel_egenskaber[[#This Row],[Opstart af fase  ]:[Myndighedsgodkendelse]])&gt;0, "●", "")</f>
        <v/>
      </c>
      <c r="V90" s="21"/>
      <c r="W90" s="23"/>
      <c r="X90" s="23"/>
      <c r="Y90" s="22"/>
      <c r="Z90" s="25" t="str">
        <f>IF(COUNTA(Leverancespecifikationstabel_egenskaber[[#This Row],[Opstart af fase    ]:[Udbud]])&gt;0, "●", "")</f>
        <v/>
      </c>
      <c r="AA90" s="21"/>
      <c r="AB90" s="23"/>
      <c r="AC90" s="22"/>
      <c r="AD90" s="25" t="str">
        <f>IF(COUNTA(Leverancespecifikationstabel_egenskaber[[#This Row],[Opstart af fase   ]:[… ]])&gt;0, "●", "")</f>
        <v/>
      </c>
      <c r="AE90" s="21"/>
      <c r="AF90" s="23"/>
      <c r="AG90" s="22"/>
      <c r="AH90" s="25" t="str">
        <f>IF(COUNTA(Leverancespecifikationstabel_egenskaber[[#This Row],[Opstart af fase     ]:[Opstart af commissionning]])&gt;0, "●", "")</f>
        <v/>
      </c>
      <c r="AI90" s="21">
        <v>3</v>
      </c>
      <c r="AJ90" s="23">
        <v>3</v>
      </c>
      <c r="AK90" s="22">
        <v>3</v>
      </c>
      <c r="AL90" s="25" t="str">
        <f>IF(COUNTA(Leverancespecifikationstabel_egenskaber[[#This Row],[Granskning     ]:[Overdragelse]])&gt;0, "●", "")</f>
        <v>●</v>
      </c>
      <c r="AM90" s="18"/>
      <c r="AN90" s="19"/>
      <c r="AO90" s="45"/>
      <c r="AP90" s="46"/>
      <c r="AQ90" s="75" t="s">
        <v>5</v>
      </c>
      <c r="AR90" s="20" t="s">
        <v>1</v>
      </c>
      <c r="AS90" s="18"/>
      <c r="AT90" s="57" t="s">
        <v>213</v>
      </c>
      <c r="AU90" s="44"/>
      <c r="AV90" s="50"/>
      <c r="AW90" s="49"/>
      <c r="AX90" s="49" t="str">
        <f>IF(Leverancespecifikationstabel_egenskaber[[#This Row],[Forekomst / Type]]="Forekomst", "Instance", "Type")</f>
        <v>Type</v>
      </c>
      <c r="AY90" s="49" t="e">
        <v>#N/A</v>
      </c>
      <c r="AZ90" s="49"/>
      <c r="BA90" s="48"/>
      <c r="BB90" s="43" t="str">
        <f>IF(Leverancespecifikationstabel_egenskaber[[#This Row],[Fagmodel]]&lt;&gt;"", "●", "")</f>
        <v/>
      </c>
      <c r="BC90" s="54"/>
    </row>
    <row r="91" spans="1:55" ht="25.5" x14ac:dyDescent="0.3">
      <c r="A91" s="57"/>
      <c r="B91" s="62" t="s">
        <v>453</v>
      </c>
      <c r="C91" s="30"/>
      <c r="D91" s="64" t="s">
        <v>192</v>
      </c>
      <c r="E91" s="24" t="s">
        <v>193</v>
      </c>
      <c r="F91" s="94" t="s">
        <v>194</v>
      </c>
      <c r="G91" s="63"/>
      <c r="H91" s="17"/>
      <c r="I91" s="21"/>
      <c r="J91" s="23"/>
      <c r="K91" s="22"/>
      <c r="L91" s="25" t="str">
        <f>IF(COUNTA(Leverancespecifikationstabel_egenskaber[[#This Row],[Opstart af fase]:[Granskning]])&gt;0, "●", "")</f>
        <v/>
      </c>
      <c r="M91" s="21"/>
      <c r="N91" s="23"/>
      <c r="O91" s="22"/>
      <c r="P91" s="25" t="str">
        <f>IF(COUNTA(Leverancespecifikationstabel_egenskaber[[#This Row],[Opstart af fase ]:[Granskning ]])&gt;0, "●", "")</f>
        <v/>
      </c>
      <c r="Q91" s="21"/>
      <c r="R91" s="23"/>
      <c r="S91" s="23"/>
      <c r="T91" s="22"/>
      <c r="U91" s="25" t="str">
        <f>IF(COUNTA(Leverancespecifikationstabel_egenskaber[[#This Row],[Opstart af fase  ]:[Myndighedsgodkendelse]])&gt;0, "●", "")</f>
        <v/>
      </c>
      <c r="V91" s="21"/>
      <c r="W91" s="23"/>
      <c r="X91" s="23"/>
      <c r="Y91" s="22"/>
      <c r="Z91" s="25" t="str">
        <f>IF(COUNTA(Leverancespecifikationstabel_egenskaber[[#This Row],[Opstart af fase    ]:[Udbud]])&gt;0, "●", "")</f>
        <v/>
      </c>
      <c r="AA91" s="21"/>
      <c r="AB91" s="23"/>
      <c r="AC91" s="22"/>
      <c r="AD91" s="25" t="str">
        <f>IF(COUNTA(Leverancespecifikationstabel_egenskaber[[#This Row],[Opstart af fase   ]:[… ]])&gt;0, "●", "")</f>
        <v/>
      </c>
      <c r="AE91" s="21"/>
      <c r="AF91" s="23"/>
      <c r="AG91" s="22"/>
      <c r="AH91" s="25" t="str">
        <f>IF(COUNTA(Leverancespecifikationstabel_egenskaber[[#This Row],[Opstart af fase     ]:[Opstart af commissionning]])&gt;0, "●", "")</f>
        <v/>
      </c>
      <c r="AI91" s="21">
        <v>3</v>
      </c>
      <c r="AJ91" s="23">
        <v>3</v>
      </c>
      <c r="AK91" s="22">
        <v>3</v>
      </c>
      <c r="AL91" s="25" t="str">
        <f>IF(COUNTA(Leverancespecifikationstabel_egenskaber[[#This Row],[Granskning     ]:[Overdragelse]])&gt;0, "●", "")</f>
        <v>●</v>
      </c>
      <c r="AM91" s="18"/>
      <c r="AN91" s="19"/>
      <c r="AO91" s="45"/>
      <c r="AP91" s="46"/>
      <c r="AQ91" s="75" t="s">
        <v>5</v>
      </c>
      <c r="AR91" s="20" t="s">
        <v>1</v>
      </c>
      <c r="AS91" s="18"/>
      <c r="AT91" s="57" t="s">
        <v>213</v>
      </c>
      <c r="AU91" s="44"/>
      <c r="AV91" s="50"/>
      <c r="AW91" s="49"/>
      <c r="AX91" s="49" t="str">
        <f>IF(Leverancespecifikationstabel_egenskaber[[#This Row],[Forekomst / Type]]="Forekomst", "Instance", "Type")</f>
        <v>Type</v>
      </c>
      <c r="AY91" s="49" t="e">
        <v>#N/A</v>
      </c>
      <c r="AZ91" s="49"/>
      <c r="BA91" s="48"/>
      <c r="BB91" s="43" t="str">
        <f>IF(Leverancespecifikationstabel_egenskaber[[#This Row],[Fagmodel]]&lt;&gt;"", "●", "")</f>
        <v/>
      </c>
      <c r="BC91" s="54"/>
    </row>
    <row r="92" spans="1:55" ht="25.5" x14ac:dyDescent="0.3">
      <c r="A92" s="57"/>
      <c r="B92" s="62" t="s">
        <v>453</v>
      </c>
      <c r="C92" s="30"/>
      <c r="D92" s="64" t="s">
        <v>195</v>
      </c>
      <c r="E92" s="24" t="s">
        <v>196</v>
      </c>
      <c r="F92" s="94">
        <v>2</v>
      </c>
      <c r="G92" s="63" t="s">
        <v>197</v>
      </c>
      <c r="H92" s="17"/>
      <c r="I92" s="21"/>
      <c r="J92" s="23"/>
      <c r="K92" s="22"/>
      <c r="L92" s="25" t="str">
        <f>IF(COUNTA(Leverancespecifikationstabel_egenskaber[[#This Row],[Opstart af fase]:[Granskning]])&gt;0, "●", "")</f>
        <v/>
      </c>
      <c r="M92" s="21"/>
      <c r="N92" s="23"/>
      <c r="O92" s="22"/>
      <c r="P92" s="25" t="str">
        <f>IF(COUNTA(Leverancespecifikationstabel_egenskaber[[#This Row],[Opstart af fase ]:[Granskning ]])&gt;0, "●", "")</f>
        <v/>
      </c>
      <c r="Q92" s="21"/>
      <c r="R92" s="23"/>
      <c r="S92" s="23"/>
      <c r="T92" s="22"/>
      <c r="U92" s="25" t="str">
        <f>IF(COUNTA(Leverancespecifikationstabel_egenskaber[[#This Row],[Opstart af fase  ]:[Myndighedsgodkendelse]])&gt;0, "●", "")</f>
        <v/>
      </c>
      <c r="V92" s="21"/>
      <c r="W92" s="23"/>
      <c r="X92" s="23"/>
      <c r="Y92" s="22"/>
      <c r="Z92" s="25" t="str">
        <f>IF(COUNTA(Leverancespecifikationstabel_egenskaber[[#This Row],[Opstart af fase    ]:[Udbud]])&gt;0, "●", "")</f>
        <v/>
      </c>
      <c r="AA92" s="21"/>
      <c r="AB92" s="23"/>
      <c r="AC92" s="22"/>
      <c r="AD92" s="25" t="str">
        <f>IF(COUNTA(Leverancespecifikationstabel_egenskaber[[#This Row],[Opstart af fase   ]:[… ]])&gt;0, "●", "")</f>
        <v/>
      </c>
      <c r="AE92" s="21"/>
      <c r="AF92" s="23"/>
      <c r="AG92" s="22"/>
      <c r="AH92" s="25" t="str">
        <f>IF(COUNTA(Leverancespecifikationstabel_egenskaber[[#This Row],[Opstart af fase     ]:[Opstart af commissionning]])&gt;0, "●", "")</f>
        <v/>
      </c>
      <c r="AI92" s="21">
        <v>3</v>
      </c>
      <c r="AJ92" s="23">
        <v>3</v>
      </c>
      <c r="AK92" s="22">
        <v>3</v>
      </c>
      <c r="AL92" s="25" t="str">
        <f>IF(COUNTA(Leverancespecifikationstabel_egenskaber[[#This Row],[Granskning     ]:[Overdragelse]])&gt;0, "●", "")</f>
        <v>●</v>
      </c>
      <c r="AM92" s="18"/>
      <c r="AN92" s="19"/>
      <c r="AO92" s="45"/>
      <c r="AP92" s="46"/>
      <c r="AQ92" s="75" t="s">
        <v>5</v>
      </c>
      <c r="AR92" s="20" t="s">
        <v>1</v>
      </c>
      <c r="AS92" s="18"/>
      <c r="AT92" s="57" t="s">
        <v>213</v>
      </c>
      <c r="AU92" s="44" t="s">
        <v>211</v>
      </c>
      <c r="AV92" s="50" t="s">
        <v>383</v>
      </c>
      <c r="AW92" s="49" t="s">
        <v>384</v>
      </c>
      <c r="AX92" s="49" t="str">
        <f>IF(Leverancespecifikationstabel_egenskaber[[#This Row],[Forekomst / Type]]="Forekomst", "Instance", "Type")</f>
        <v>Type</v>
      </c>
      <c r="AY92" s="49" t="e">
        <v>#N/A</v>
      </c>
      <c r="AZ92" s="49"/>
      <c r="BA92" s="48" t="s">
        <v>393</v>
      </c>
      <c r="BB92" s="43" t="str">
        <f>IF(Leverancespecifikationstabel_egenskaber[[#This Row],[Fagmodel]]&lt;&gt;"", "●", "")</f>
        <v/>
      </c>
      <c r="BC92" s="54"/>
    </row>
    <row r="93" spans="1:55" x14ac:dyDescent="0.3">
      <c r="A93" s="57"/>
      <c r="B93" s="62" t="s">
        <v>453</v>
      </c>
      <c r="C93" s="30"/>
      <c r="D93" s="64" t="s">
        <v>198</v>
      </c>
      <c r="E93" s="24" t="s">
        <v>199</v>
      </c>
      <c r="F93" s="94" t="s">
        <v>200</v>
      </c>
      <c r="G93" s="63"/>
      <c r="H93" s="17"/>
      <c r="I93" s="21"/>
      <c r="J93" s="23"/>
      <c r="K93" s="22"/>
      <c r="L93" s="25" t="str">
        <f>IF(COUNTA(Leverancespecifikationstabel_egenskaber[[#This Row],[Opstart af fase]:[Granskning]])&gt;0, "●", "")</f>
        <v/>
      </c>
      <c r="M93" s="21"/>
      <c r="N93" s="23"/>
      <c r="O93" s="22"/>
      <c r="P93" s="25" t="str">
        <f>IF(COUNTA(Leverancespecifikationstabel_egenskaber[[#This Row],[Opstart af fase ]:[Granskning ]])&gt;0, "●", "")</f>
        <v/>
      </c>
      <c r="Q93" s="21"/>
      <c r="R93" s="23"/>
      <c r="S93" s="23"/>
      <c r="T93" s="22"/>
      <c r="U93" s="25" t="str">
        <f>IF(COUNTA(Leverancespecifikationstabel_egenskaber[[#This Row],[Opstart af fase  ]:[Myndighedsgodkendelse]])&gt;0, "●", "")</f>
        <v/>
      </c>
      <c r="V93" s="21"/>
      <c r="W93" s="23"/>
      <c r="X93" s="23"/>
      <c r="Y93" s="22"/>
      <c r="Z93" s="25" t="str">
        <f>IF(COUNTA(Leverancespecifikationstabel_egenskaber[[#This Row],[Opstart af fase    ]:[Udbud]])&gt;0, "●", "")</f>
        <v/>
      </c>
      <c r="AA93" s="21"/>
      <c r="AB93" s="23"/>
      <c r="AC93" s="22"/>
      <c r="AD93" s="25" t="str">
        <f>IF(COUNTA(Leverancespecifikationstabel_egenskaber[[#This Row],[Opstart af fase   ]:[… ]])&gt;0, "●", "")</f>
        <v/>
      </c>
      <c r="AE93" s="21"/>
      <c r="AF93" s="23"/>
      <c r="AG93" s="22"/>
      <c r="AH93" s="25" t="str">
        <f>IF(COUNTA(Leverancespecifikationstabel_egenskaber[[#This Row],[Opstart af fase     ]:[Opstart af commissionning]])&gt;0, "●", "")</f>
        <v/>
      </c>
      <c r="AI93" s="21">
        <v>3</v>
      </c>
      <c r="AJ93" s="23">
        <v>3</v>
      </c>
      <c r="AK93" s="22">
        <v>3</v>
      </c>
      <c r="AL93" s="25" t="str">
        <f>IF(COUNTA(Leverancespecifikationstabel_egenskaber[[#This Row],[Granskning     ]:[Overdragelse]])&gt;0, "●", "")</f>
        <v>●</v>
      </c>
      <c r="AM93" s="18"/>
      <c r="AN93" s="19"/>
      <c r="AO93" s="45"/>
      <c r="AP93" s="46"/>
      <c r="AQ93" s="75" t="s">
        <v>5</v>
      </c>
      <c r="AR93" s="20" t="s">
        <v>1</v>
      </c>
      <c r="AS93" s="18"/>
      <c r="AT93" s="57" t="s">
        <v>213</v>
      </c>
      <c r="AU93" s="44"/>
      <c r="AV93" s="50"/>
      <c r="AW93" s="49"/>
      <c r="AX93" s="49" t="str">
        <f>IF(Leverancespecifikationstabel_egenskaber[[#This Row],[Forekomst / Type]]="Forekomst", "Instance", "Type")</f>
        <v>Type</v>
      </c>
      <c r="AY93" s="49" t="e">
        <v>#N/A</v>
      </c>
      <c r="AZ93" s="49"/>
      <c r="BA93" s="48"/>
      <c r="BB93" s="43" t="str">
        <f>IF(Leverancespecifikationstabel_egenskaber[[#This Row],[Fagmodel]]&lt;&gt;"", "●", "")</f>
        <v/>
      </c>
      <c r="BC93" s="54"/>
    </row>
    <row r="94" spans="1:55" ht="25.5" x14ac:dyDescent="0.3">
      <c r="A94" s="57"/>
      <c r="B94" s="62" t="s">
        <v>453</v>
      </c>
      <c r="C94" s="30"/>
      <c r="D94" s="64" t="s">
        <v>188</v>
      </c>
      <c r="E94" s="24" t="s">
        <v>189</v>
      </c>
      <c r="F94" s="94"/>
      <c r="G94" s="63"/>
      <c r="H94" s="17"/>
      <c r="I94" s="21"/>
      <c r="J94" s="23"/>
      <c r="K94" s="22"/>
      <c r="L94" s="25" t="str">
        <f>IF(COUNTA(Leverancespecifikationstabel_egenskaber[[#This Row],[Opstart af fase]:[Granskning]])&gt;0, "●", "")</f>
        <v/>
      </c>
      <c r="M94" s="21"/>
      <c r="N94" s="23"/>
      <c r="O94" s="22"/>
      <c r="P94" s="25" t="str">
        <f>IF(COUNTA(Leverancespecifikationstabel_egenskaber[[#This Row],[Opstart af fase ]:[Granskning ]])&gt;0, "●", "")</f>
        <v/>
      </c>
      <c r="Q94" s="21"/>
      <c r="R94" s="23"/>
      <c r="S94" s="23"/>
      <c r="T94" s="22"/>
      <c r="U94" s="25" t="str">
        <f>IF(COUNTA(Leverancespecifikationstabel_egenskaber[[#This Row],[Opstart af fase  ]:[Myndighedsgodkendelse]])&gt;0, "●", "")</f>
        <v/>
      </c>
      <c r="V94" s="21"/>
      <c r="W94" s="23"/>
      <c r="X94" s="23"/>
      <c r="Y94" s="22"/>
      <c r="Z94" s="25" t="str">
        <f>IF(COUNTA(Leverancespecifikationstabel_egenskaber[[#This Row],[Opstart af fase    ]:[Udbud]])&gt;0, "●", "")</f>
        <v/>
      </c>
      <c r="AA94" s="21"/>
      <c r="AB94" s="23"/>
      <c r="AC94" s="22"/>
      <c r="AD94" s="25" t="str">
        <f>IF(COUNTA(Leverancespecifikationstabel_egenskaber[[#This Row],[Opstart af fase   ]:[… ]])&gt;0, "●", "")</f>
        <v/>
      </c>
      <c r="AE94" s="21"/>
      <c r="AF94" s="23"/>
      <c r="AG94" s="22"/>
      <c r="AH94" s="25" t="str">
        <f>IF(COUNTA(Leverancespecifikationstabel_egenskaber[[#This Row],[Opstart af fase     ]:[Opstart af commissionning]])&gt;0, "●", "")</f>
        <v/>
      </c>
      <c r="AI94" s="21">
        <v>3</v>
      </c>
      <c r="AJ94" s="23">
        <v>3</v>
      </c>
      <c r="AK94" s="22">
        <v>3</v>
      </c>
      <c r="AL94" s="25" t="str">
        <f>IF(COUNTA(Leverancespecifikationstabel_egenskaber[[#This Row],[Granskning     ]:[Overdragelse]])&gt;0, "●", "")</f>
        <v>●</v>
      </c>
      <c r="AM94" s="18"/>
      <c r="AN94" s="19" t="s">
        <v>5</v>
      </c>
      <c r="AO94" s="45"/>
      <c r="AP94" s="46"/>
      <c r="AQ94" s="58" t="s">
        <v>5</v>
      </c>
      <c r="AR94" s="20" t="s">
        <v>1</v>
      </c>
      <c r="AS94" s="18"/>
      <c r="AT94" s="57" t="s">
        <v>210</v>
      </c>
      <c r="AU94" s="44" t="s">
        <v>211</v>
      </c>
      <c r="AV94" s="50" t="s">
        <v>381</v>
      </c>
      <c r="AW94" s="49" t="s">
        <v>382</v>
      </c>
      <c r="AX94" s="49" t="str">
        <f>IF(Leverancespecifikationstabel_egenskaber[[#This Row],[Forekomst / Type]]="Forekomst", "Instance", "Type")</f>
        <v>Instance</v>
      </c>
      <c r="AY94" s="49" t="s">
        <v>409</v>
      </c>
      <c r="AZ94" s="49" t="s">
        <v>391</v>
      </c>
      <c r="BA94" s="48" t="s">
        <v>393</v>
      </c>
      <c r="BB94" s="43" t="str">
        <f>IF(Leverancespecifikationstabel_egenskaber[[#This Row],[Fagmodel]]&lt;&gt;"", "●", "")</f>
        <v>●</v>
      </c>
      <c r="BC94" s="54"/>
    </row>
    <row r="95" spans="1:55" x14ac:dyDescent="0.3">
      <c r="A95" s="57"/>
      <c r="B95" s="62" t="s">
        <v>454</v>
      </c>
      <c r="C95" s="30"/>
      <c r="D95" s="64" t="s">
        <v>440</v>
      </c>
      <c r="E95" s="24" t="s">
        <v>450</v>
      </c>
      <c r="F95" s="94"/>
      <c r="G95" s="63"/>
      <c r="H95" s="17"/>
      <c r="I95" s="21"/>
      <c r="J95" s="23"/>
      <c r="K95" s="22"/>
      <c r="L95" s="25" t="str">
        <f>IF(COUNTA(Leverancespecifikationstabel_egenskaber[[#This Row],[Opstart af fase]:[Granskning]])&gt;0, "●", "")</f>
        <v/>
      </c>
      <c r="M95" s="21"/>
      <c r="N95" s="23"/>
      <c r="O95" s="22"/>
      <c r="P95" s="25" t="str">
        <f>IF(COUNTA(Leverancespecifikationstabel_egenskaber[[#This Row],[Opstart af fase ]:[Granskning ]])&gt;0, "●", "")</f>
        <v/>
      </c>
      <c r="Q95" s="21"/>
      <c r="R95" s="23"/>
      <c r="S95" s="23"/>
      <c r="T95" s="22"/>
      <c r="U95" s="25" t="str">
        <f>IF(COUNTA(Leverancespecifikationstabel_egenskaber[[#This Row],[Opstart af fase  ]:[Myndighedsgodkendelse]])&gt;0, "●", "")</f>
        <v/>
      </c>
      <c r="V95" s="21"/>
      <c r="W95" s="23"/>
      <c r="X95" s="23"/>
      <c r="Y95" s="22"/>
      <c r="Z95" s="25" t="str">
        <f>IF(COUNTA(Leverancespecifikationstabel_egenskaber[[#This Row],[Opstart af fase    ]:[Udbud]])&gt;0, "●", "")</f>
        <v/>
      </c>
      <c r="AA95" s="21"/>
      <c r="AB95" s="23"/>
      <c r="AC95" s="22"/>
      <c r="AD95" s="25" t="str">
        <f>IF(COUNTA(Leverancespecifikationstabel_egenskaber[[#This Row],[Opstart af fase   ]:[… ]])&gt;0, "●", "")</f>
        <v/>
      </c>
      <c r="AE95" s="21"/>
      <c r="AF95" s="23"/>
      <c r="AG95" s="22"/>
      <c r="AH95" s="25" t="str">
        <f>IF(COUNTA(Leverancespecifikationstabel_egenskaber[[#This Row],[Opstart af fase     ]:[Opstart af commissionning]])&gt;0, "●", "")</f>
        <v/>
      </c>
      <c r="AI95" s="21"/>
      <c r="AJ95" s="23"/>
      <c r="AK95" s="22"/>
      <c r="AL95" s="25" t="str">
        <f>IF(COUNTA(Leverancespecifikationstabel_egenskaber[[#This Row],[Granskning     ]:[Overdragelse]])&gt;0, "●", "")</f>
        <v/>
      </c>
      <c r="AM95" s="18"/>
      <c r="AN95" s="19" t="s">
        <v>5</v>
      </c>
      <c r="AO95" s="45" t="s">
        <v>5</v>
      </c>
      <c r="AP95" s="46"/>
      <c r="AQ95" s="58"/>
      <c r="AR95" s="20" t="s">
        <v>209</v>
      </c>
      <c r="AS95" s="18"/>
      <c r="AT95" s="57" t="s">
        <v>210</v>
      </c>
      <c r="AU95" s="44" t="s">
        <v>211</v>
      </c>
      <c r="AV95" s="50" t="s">
        <v>439</v>
      </c>
      <c r="AW95" s="49" t="s">
        <v>443</v>
      </c>
      <c r="AX95" s="49" t="str">
        <f>IF(Leverancespecifikationstabel_egenskaber[[#This Row],[Forekomst / Type]]="Forekomst", "Instance", "Type")</f>
        <v>Instance</v>
      </c>
      <c r="AY95" s="49"/>
      <c r="AZ95" s="49"/>
      <c r="BA95" s="48"/>
      <c r="BB95" s="43" t="str">
        <f>IF(Leverancespecifikationstabel_egenskaber[[#This Row],[Fagmodel]]&lt;&gt;"", "●", "")</f>
        <v>●</v>
      </c>
      <c r="BC95" s="54"/>
    </row>
    <row r="96" spans="1:55" x14ac:dyDescent="0.3">
      <c r="A96" s="57"/>
      <c r="B96" s="62" t="s">
        <v>454</v>
      </c>
      <c r="C96" s="30"/>
      <c r="D96" s="64" t="s">
        <v>449</v>
      </c>
      <c r="E96" s="24" t="s">
        <v>450</v>
      </c>
      <c r="F96" s="94"/>
      <c r="G96" s="63"/>
      <c r="H96" s="17"/>
      <c r="I96" s="21"/>
      <c r="J96" s="23"/>
      <c r="K96" s="22"/>
      <c r="L96" s="25" t="str">
        <f>IF(COUNTA(Leverancespecifikationstabel_egenskaber[[#This Row],[Opstart af fase]:[Granskning]])&gt;0, "●", "")</f>
        <v/>
      </c>
      <c r="M96" s="21"/>
      <c r="N96" s="23"/>
      <c r="O96" s="22"/>
      <c r="P96" s="25" t="str">
        <f>IF(COUNTA(Leverancespecifikationstabel_egenskaber[[#This Row],[Opstart af fase ]:[Granskning ]])&gt;0, "●", "")</f>
        <v/>
      </c>
      <c r="Q96" s="21"/>
      <c r="R96" s="23"/>
      <c r="S96" s="23"/>
      <c r="T96" s="22"/>
      <c r="U96" s="25" t="str">
        <f>IF(COUNTA(Leverancespecifikationstabel_egenskaber[[#This Row],[Opstart af fase  ]:[Myndighedsgodkendelse]])&gt;0, "●", "")</f>
        <v/>
      </c>
      <c r="V96" s="21"/>
      <c r="W96" s="23"/>
      <c r="X96" s="23"/>
      <c r="Y96" s="22"/>
      <c r="Z96" s="25" t="str">
        <f>IF(COUNTA(Leverancespecifikationstabel_egenskaber[[#This Row],[Opstart af fase    ]:[Udbud]])&gt;0, "●", "")</f>
        <v/>
      </c>
      <c r="AA96" s="21"/>
      <c r="AB96" s="23"/>
      <c r="AC96" s="22"/>
      <c r="AD96" s="25" t="str">
        <f>IF(COUNTA(Leverancespecifikationstabel_egenskaber[[#This Row],[Opstart af fase   ]:[… ]])&gt;0, "●", "")</f>
        <v/>
      </c>
      <c r="AE96" s="21"/>
      <c r="AF96" s="23"/>
      <c r="AG96" s="22"/>
      <c r="AH96" s="25" t="str">
        <f>IF(COUNTA(Leverancespecifikationstabel_egenskaber[[#This Row],[Opstart af fase     ]:[Opstart af commissionning]])&gt;0, "●", "")</f>
        <v/>
      </c>
      <c r="AI96" s="21"/>
      <c r="AJ96" s="23"/>
      <c r="AK96" s="22"/>
      <c r="AL96" s="25" t="str">
        <f>IF(COUNTA(Leverancespecifikationstabel_egenskaber[[#This Row],[Granskning     ]:[Overdragelse]])&gt;0, "●", "")</f>
        <v/>
      </c>
      <c r="AM96" s="18"/>
      <c r="AN96" s="19" t="s">
        <v>5</v>
      </c>
      <c r="AO96" s="45" t="s">
        <v>5</v>
      </c>
      <c r="AP96" s="46"/>
      <c r="AQ96" s="58"/>
      <c r="AR96" s="20" t="s">
        <v>209</v>
      </c>
      <c r="AS96" s="18"/>
      <c r="AT96" s="57" t="s">
        <v>210</v>
      </c>
      <c r="AU96" s="44" t="s">
        <v>211</v>
      </c>
      <c r="AV96" s="50" t="s">
        <v>447</v>
      </c>
      <c r="AW96" s="49" t="s">
        <v>448</v>
      </c>
      <c r="AX96" s="49" t="str">
        <f>IF(Leverancespecifikationstabel_egenskaber[[#This Row],[Forekomst / Type]]="Forekomst", "Instance", "Type")</f>
        <v>Instance</v>
      </c>
      <c r="AY96" s="49"/>
      <c r="AZ96" s="49"/>
      <c r="BA96" s="48"/>
      <c r="BB96" s="43" t="str">
        <f>IF(Leverancespecifikationstabel_egenskaber[[#This Row],[Fagmodel]]&lt;&gt;"", "●", "")</f>
        <v>●</v>
      </c>
      <c r="BC96" s="54"/>
    </row>
    <row r="97" spans="1:55" x14ac:dyDescent="0.3">
      <c r="A97" s="57"/>
      <c r="B97" s="62" t="s">
        <v>454</v>
      </c>
      <c r="C97" s="30"/>
      <c r="D97" s="64" t="s">
        <v>444</v>
      </c>
      <c r="E97" s="24" t="s">
        <v>450</v>
      </c>
      <c r="F97" s="94"/>
      <c r="G97" s="63"/>
      <c r="H97" s="17"/>
      <c r="I97" s="21"/>
      <c r="J97" s="23"/>
      <c r="K97" s="22"/>
      <c r="L97" s="25" t="str">
        <f>IF(COUNTA(Leverancespecifikationstabel_egenskaber[[#This Row],[Opstart af fase]:[Granskning]])&gt;0, "●", "")</f>
        <v/>
      </c>
      <c r="M97" s="21"/>
      <c r="N97" s="23"/>
      <c r="O97" s="22"/>
      <c r="P97" s="25" t="str">
        <f>IF(COUNTA(Leverancespecifikationstabel_egenskaber[[#This Row],[Opstart af fase ]:[Granskning ]])&gt;0, "●", "")</f>
        <v/>
      </c>
      <c r="Q97" s="21"/>
      <c r="R97" s="23"/>
      <c r="S97" s="23"/>
      <c r="T97" s="22"/>
      <c r="U97" s="25" t="str">
        <f>IF(COUNTA(Leverancespecifikationstabel_egenskaber[[#This Row],[Opstart af fase  ]:[Myndighedsgodkendelse]])&gt;0, "●", "")</f>
        <v/>
      </c>
      <c r="V97" s="21"/>
      <c r="W97" s="23"/>
      <c r="X97" s="23"/>
      <c r="Y97" s="22"/>
      <c r="Z97" s="25" t="str">
        <f>IF(COUNTA(Leverancespecifikationstabel_egenskaber[[#This Row],[Opstart af fase    ]:[Udbud]])&gt;0, "●", "")</f>
        <v/>
      </c>
      <c r="AA97" s="21"/>
      <c r="AB97" s="23"/>
      <c r="AC97" s="22"/>
      <c r="AD97" s="25" t="str">
        <f>IF(COUNTA(Leverancespecifikationstabel_egenskaber[[#This Row],[Opstart af fase   ]:[… ]])&gt;0, "●", "")</f>
        <v/>
      </c>
      <c r="AE97" s="21"/>
      <c r="AF97" s="23"/>
      <c r="AG97" s="22"/>
      <c r="AH97" s="25" t="str">
        <f>IF(COUNTA(Leverancespecifikationstabel_egenskaber[[#This Row],[Opstart af fase     ]:[Opstart af commissionning]])&gt;0, "●", "")</f>
        <v/>
      </c>
      <c r="AI97" s="21"/>
      <c r="AJ97" s="23"/>
      <c r="AK97" s="22"/>
      <c r="AL97" s="25" t="str">
        <f>IF(COUNTA(Leverancespecifikationstabel_egenskaber[[#This Row],[Granskning     ]:[Overdragelse]])&gt;0, "●", "")</f>
        <v/>
      </c>
      <c r="AM97" s="18"/>
      <c r="AN97" s="19" t="s">
        <v>5</v>
      </c>
      <c r="AO97" s="45" t="s">
        <v>5</v>
      </c>
      <c r="AP97" s="46"/>
      <c r="AQ97" s="58"/>
      <c r="AR97" s="20" t="s">
        <v>209</v>
      </c>
      <c r="AS97" s="18"/>
      <c r="AT97" s="57" t="s">
        <v>210</v>
      </c>
      <c r="AU97" s="44" t="s">
        <v>211</v>
      </c>
      <c r="AV97" s="50" t="s">
        <v>442</v>
      </c>
      <c r="AW97" s="49" t="s">
        <v>441</v>
      </c>
      <c r="AX97" s="49" t="str">
        <f>IF(Leverancespecifikationstabel_egenskaber[[#This Row],[Forekomst / Type]]="Forekomst", "Instance", "Type")</f>
        <v>Instance</v>
      </c>
      <c r="AY97" s="49"/>
      <c r="AZ97" s="49"/>
      <c r="BA97" s="48"/>
      <c r="BB97" s="43" t="str">
        <f>IF(Leverancespecifikationstabel_egenskaber[[#This Row],[Fagmodel]]&lt;&gt;"", "●", "")</f>
        <v>●</v>
      </c>
      <c r="BC97" s="54"/>
    </row>
    <row r="98" spans="1:55" x14ac:dyDescent="0.3">
      <c r="A98" s="57"/>
      <c r="B98" s="62" t="s">
        <v>454</v>
      </c>
      <c r="C98" s="30"/>
      <c r="D98" s="64" t="s">
        <v>445</v>
      </c>
      <c r="E98" s="24" t="s">
        <v>450</v>
      </c>
      <c r="F98" s="94"/>
      <c r="G98" s="63"/>
      <c r="H98" s="17"/>
      <c r="I98" s="21"/>
      <c r="J98" s="23"/>
      <c r="K98" s="22"/>
      <c r="L98" s="25" t="str">
        <f>IF(COUNTA(Leverancespecifikationstabel_egenskaber[[#This Row],[Opstart af fase]:[Granskning]])&gt;0, "●", "")</f>
        <v/>
      </c>
      <c r="M98" s="21"/>
      <c r="N98" s="23"/>
      <c r="O98" s="22"/>
      <c r="P98" s="25" t="str">
        <f>IF(COUNTA(Leverancespecifikationstabel_egenskaber[[#This Row],[Opstart af fase ]:[Granskning ]])&gt;0, "●", "")</f>
        <v/>
      </c>
      <c r="Q98" s="21"/>
      <c r="R98" s="23"/>
      <c r="S98" s="23"/>
      <c r="T98" s="22"/>
      <c r="U98" s="25" t="str">
        <f>IF(COUNTA(Leverancespecifikationstabel_egenskaber[[#This Row],[Opstart af fase  ]:[Myndighedsgodkendelse]])&gt;0, "●", "")</f>
        <v/>
      </c>
      <c r="V98" s="21"/>
      <c r="W98" s="23"/>
      <c r="X98" s="23"/>
      <c r="Y98" s="22"/>
      <c r="Z98" s="25" t="str">
        <f>IF(COUNTA(Leverancespecifikationstabel_egenskaber[[#This Row],[Opstart af fase    ]:[Udbud]])&gt;0, "●", "")</f>
        <v/>
      </c>
      <c r="AA98" s="21"/>
      <c r="AB98" s="23"/>
      <c r="AC98" s="22"/>
      <c r="AD98" s="25" t="str">
        <f>IF(COUNTA(Leverancespecifikationstabel_egenskaber[[#This Row],[Opstart af fase   ]:[… ]])&gt;0, "●", "")</f>
        <v/>
      </c>
      <c r="AE98" s="21"/>
      <c r="AF98" s="23"/>
      <c r="AG98" s="22"/>
      <c r="AH98" s="25" t="str">
        <f>IF(COUNTA(Leverancespecifikationstabel_egenskaber[[#This Row],[Opstart af fase     ]:[Opstart af commissionning]])&gt;0, "●", "")</f>
        <v/>
      </c>
      <c r="AI98" s="21"/>
      <c r="AJ98" s="23"/>
      <c r="AK98" s="22"/>
      <c r="AL98" s="25" t="str">
        <f>IF(COUNTA(Leverancespecifikationstabel_egenskaber[[#This Row],[Granskning     ]:[Overdragelse]])&gt;0, "●", "")</f>
        <v/>
      </c>
      <c r="AM98" s="18"/>
      <c r="AN98" s="19" t="s">
        <v>5</v>
      </c>
      <c r="AO98" s="45" t="s">
        <v>5</v>
      </c>
      <c r="AP98" s="46"/>
      <c r="AQ98" s="58"/>
      <c r="AR98" s="20" t="s">
        <v>209</v>
      </c>
      <c r="AS98" s="18"/>
      <c r="AT98" s="57" t="s">
        <v>210</v>
      </c>
      <c r="AU98" s="44" t="s">
        <v>211</v>
      </c>
      <c r="AV98" s="50" t="s">
        <v>435</v>
      </c>
      <c r="AW98" s="49" t="s">
        <v>437</v>
      </c>
      <c r="AX98" s="49" t="str">
        <f>IF(Leverancespecifikationstabel_egenskaber[[#This Row],[Forekomst / Type]]="Forekomst", "Instance", "Type")</f>
        <v>Instance</v>
      </c>
      <c r="AY98" s="49" t="s">
        <v>405</v>
      </c>
      <c r="AZ98" s="49" t="s">
        <v>391</v>
      </c>
      <c r="BA98" s="48" t="s">
        <v>393</v>
      </c>
      <c r="BB98" s="43" t="str">
        <f>IF(Leverancespecifikationstabel_egenskaber[[#This Row],[Fagmodel]]&lt;&gt;"", "●", "")</f>
        <v>●</v>
      </c>
      <c r="BC98" s="54"/>
    </row>
    <row r="99" spans="1:55" x14ac:dyDescent="0.3">
      <c r="A99" s="57"/>
      <c r="B99" s="62" t="s">
        <v>454</v>
      </c>
      <c r="C99" s="30"/>
      <c r="D99" s="64" t="s">
        <v>446</v>
      </c>
      <c r="E99" s="74" t="s">
        <v>450</v>
      </c>
      <c r="F99" s="94"/>
      <c r="G99" s="63"/>
      <c r="H99" s="69"/>
      <c r="I99" s="21"/>
      <c r="J99" s="23"/>
      <c r="K99" s="22"/>
      <c r="L99" s="25" t="str">
        <f>IF(COUNTA(Leverancespecifikationstabel_egenskaber[[#This Row],[Opstart af fase]:[Granskning]])&gt;0, "●", "")</f>
        <v/>
      </c>
      <c r="M99" s="21"/>
      <c r="N99" s="23"/>
      <c r="O99" s="22"/>
      <c r="P99" s="25" t="str">
        <f>IF(COUNTA(Leverancespecifikationstabel_egenskaber[[#This Row],[Opstart af fase ]:[Granskning ]])&gt;0, "●", "")</f>
        <v/>
      </c>
      <c r="Q99" s="21"/>
      <c r="R99" s="23"/>
      <c r="S99" s="23"/>
      <c r="T99" s="22"/>
      <c r="U99" s="25" t="str">
        <f>IF(COUNTA(Leverancespecifikationstabel_egenskaber[[#This Row],[Opstart af fase  ]:[Myndighedsgodkendelse]])&gt;0, "●", "")</f>
        <v/>
      </c>
      <c r="V99" s="21"/>
      <c r="W99" s="23"/>
      <c r="X99" s="23"/>
      <c r="Y99" s="22"/>
      <c r="Z99" s="25" t="str">
        <f>IF(COUNTA(Leverancespecifikationstabel_egenskaber[[#This Row],[Opstart af fase    ]:[Udbud]])&gt;0, "●", "")</f>
        <v/>
      </c>
      <c r="AA99" s="21"/>
      <c r="AB99" s="23"/>
      <c r="AC99" s="22"/>
      <c r="AD99" s="25" t="str">
        <f>IF(COUNTA(Leverancespecifikationstabel_egenskaber[[#This Row],[Opstart af fase   ]:[… ]])&gt;0, "●", "")</f>
        <v/>
      </c>
      <c r="AE99" s="21"/>
      <c r="AF99" s="23"/>
      <c r="AG99" s="22"/>
      <c r="AH99" s="25" t="str">
        <f>IF(COUNTA(Leverancespecifikationstabel_egenskaber[[#This Row],[Opstart af fase     ]:[Opstart af commissionning]])&gt;0, "●", "")</f>
        <v/>
      </c>
      <c r="AI99" s="21"/>
      <c r="AJ99" s="23"/>
      <c r="AK99" s="22"/>
      <c r="AL99" s="25" t="str">
        <f>IF(COUNTA(Leverancespecifikationstabel_egenskaber[[#This Row],[Granskning     ]:[Overdragelse]])&gt;0, "●", "")</f>
        <v/>
      </c>
      <c r="AM99" s="18"/>
      <c r="AN99" s="19" t="s">
        <v>5</v>
      </c>
      <c r="AO99" s="45" t="s">
        <v>5</v>
      </c>
      <c r="AP99" s="46"/>
      <c r="AQ99" s="58"/>
      <c r="AR99" s="20" t="s">
        <v>209</v>
      </c>
      <c r="AS99" s="18"/>
      <c r="AT99" s="57" t="s">
        <v>210</v>
      </c>
      <c r="AU99" s="44" t="s">
        <v>211</v>
      </c>
      <c r="AV99" s="50" t="s">
        <v>436</v>
      </c>
      <c r="AW99" s="49" t="s">
        <v>438</v>
      </c>
      <c r="AX99" s="49" t="str">
        <f>IF(Leverancespecifikationstabel_egenskaber[[#This Row],[Forekomst / Type]]="Forekomst", "Instance", "Type")</f>
        <v>Instance</v>
      </c>
      <c r="AY99" s="49" t="s">
        <v>405</v>
      </c>
      <c r="AZ99" s="49" t="s">
        <v>391</v>
      </c>
      <c r="BA99" s="48" t="s">
        <v>393</v>
      </c>
      <c r="BB99" s="43" t="str">
        <f>IF(Leverancespecifikationstabel_egenskaber[[#This Row],[Fagmodel]]&lt;&gt;"", "●", "")</f>
        <v>●</v>
      </c>
      <c r="BC99" s="54"/>
    </row>
  </sheetData>
  <mergeCells count="19">
    <mergeCell ref="AT3:AU3"/>
    <mergeCell ref="AV3:BA3"/>
    <mergeCell ref="AT2:BB2"/>
    <mergeCell ref="AN2:AR3"/>
    <mergeCell ref="B2:G3"/>
    <mergeCell ref="I3:K3"/>
    <mergeCell ref="M3:O3"/>
    <mergeCell ref="Q3:T3"/>
    <mergeCell ref="V3:Y3"/>
    <mergeCell ref="AE3:AG3"/>
    <mergeCell ref="AI3:AK3"/>
    <mergeCell ref="AA3:AC3"/>
    <mergeCell ref="I2:AL2"/>
    <mergeCell ref="AI1:AK1"/>
    <mergeCell ref="I1:K1"/>
    <mergeCell ref="M1:O1"/>
    <mergeCell ref="Q1:T1"/>
    <mergeCell ref="V1:Y1"/>
    <mergeCell ref="AE1:AG1"/>
  </mergeCells>
  <conditionalFormatting sqref="A5:C99 H5:H99 AM5:AM99 AS5:AS99 BC5:BC99">
    <cfRule type="expression" dxfId="70" priority="35">
      <formula>$D5&lt;&gt;""</formula>
    </cfRule>
  </conditionalFormatting>
  <conditionalFormatting sqref="L5:L99 P5:P99 U5:U99 Z5:Z99 AD5:AD99 AH5:AH99 AL5:AL99 BB5:BB99">
    <cfRule type="expression" dxfId="69" priority="34">
      <formula>$D4&lt;&gt;""</formula>
    </cfRule>
  </conditionalFormatting>
  <conditionalFormatting sqref="AT5:BA99">
    <cfRule type="expression" dxfId="68" priority="1">
      <formula>IF($AN5&lt;&gt;"", FALSE, TRUE)</formula>
    </cfRule>
  </conditionalFormatting>
  <conditionalFormatting sqref="A5:BC99">
    <cfRule type="expression" dxfId="67" priority="41">
      <formula>$D5&lt;&gt;""</formula>
    </cfRule>
  </conditionalFormatting>
  <conditionalFormatting sqref="I5:K99 M5:O99 Q5:T99 V5:Y99 AA5:AC99 AE5:AG99 AI5:AK99">
    <cfRule type="cellIs" dxfId="66" priority="2" operator="equal">
      <formula>3</formula>
    </cfRule>
    <cfRule type="cellIs" dxfId="65" priority="36" operator="equal">
      <formula>2</formula>
    </cfRule>
  </conditionalFormatting>
  <conditionalFormatting sqref="B5:BB99">
    <cfRule type="expression" dxfId="64" priority="4">
      <formula>$B5="Inaktiv"</formula>
    </cfRule>
  </conditionalFormatting>
  <dataValidations disablePrompts="1" count="1">
    <dataValidation type="list" allowBlank="1" showInputMessage="1" showErrorMessage="1" sqref="B5:B99">
      <formula1>"Aktiv, Inaktiv"</formula1>
    </dataValidation>
  </dataValidations>
  <pageMargins left="0.70866141732283472" right="0.70866141732283472" top="0.74803149606299213" bottom="0.74803149606299213" header="0.31496062992125984" footer="0.31496062992125984"/>
  <pageSetup paperSize="8"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7" id="{C0657CEC-2B2A-4CC7-BB5F-B345DB265ADE}">
            <x14:iconSet iconSet="3Symbols2" showValue="0" custom="1">
              <x14:cfvo type="percent">
                <xm:f>0</xm:f>
              </x14:cfvo>
              <x14:cfvo type="num">
                <xm:f>1</xm:f>
              </x14:cfvo>
              <x14:cfvo type="num">
                <xm:f>1</xm:f>
              </x14:cfvo>
              <x14:cfIcon iconSet="NoIcons" iconId="0"/>
              <x14:cfIcon iconSet="3Symbols2" iconId="2"/>
              <x14:cfIcon iconSet="3Symbols2" iconId="2"/>
            </x14:iconSet>
          </x14:cfRule>
          <xm:sqref>L5:L99 P5:P99 U5:U99 Z5:Z99 AD5:AD99 AH5:AH99 AL5:AL99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79"/>
  <sheetViews>
    <sheetView zoomScaleNormal="100" workbookViewId="0">
      <selection activeCell="F5" sqref="F5"/>
    </sheetView>
  </sheetViews>
  <sheetFormatPr defaultRowHeight="16.5" x14ac:dyDescent="0.3"/>
  <cols>
    <col min="1" max="1" width="36.140625" bestFit="1" customWidth="1"/>
    <col min="2" max="2" width="29.28515625" bestFit="1" customWidth="1"/>
    <col min="3" max="3" width="11.85546875" customWidth="1"/>
    <col min="4" max="4" width="19.28515625" customWidth="1"/>
    <col min="5" max="5" width="14.5703125" bestFit="1" customWidth="1"/>
    <col min="6" max="6" width="15.28515625" customWidth="1"/>
    <col min="7" max="7" width="108.5703125" customWidth="1"/>
  </cols>
  <sheetData>
    <row r="1" spans="1:7" x14ac:dyDescent="0.3">
      <c r="A1" t="s">
        <v>207</v>
      </c>
      <c r="B1" t="s">
        <v>397</v>
      </c>
      <c r="C1" t="s">
        <v>388</v>
      </c>
      <c r="D1" t="s">
        <v>389</v>
      </c>
      <c r="E1" t="s">
        <v>398</v>
      </c>
      <c r="F1" t="s">
        <v>390</v>
      </c>
      <c r="G1" t="s">
        <v>399</v>
      </c>
    </row>
    <row r="2" spans="1:7" x14ac:dyDescent="0.3">
      <c r="A2" s="51" t="s">
        <v>284</v>
      </c>
      <c r="B2" s="53" t="s">
        <v>283</v>
      </c>
      <c r="C2" s="51" t="s">
        <v>391</v>
      </c>
      <c r="D2" s="51" t="s">
        <v>395</v>
      </c>
      <c r="E2" s="51" t="s">
        <v>400</v>
      </c>
      <c r="F2" s="51" t="s">
        <v>401</v>
      </c>
      <c r="G2" s="52" t="s">
        <v>402</v>
      </c>
    </row>
    <row r="3" spans="1:7" x14ac:dyDescent="0.3">
      <c r="A3" s="51" t="s">
        <v>286</v>
      </c>
      <c r="B3" s="53" t="s">
        <v>285</v>
      </c>
      <c r="C3" s="51" t="s">
        <v>391</v>
      </c>
      <c r="D3" s="51" t="s">
        <v>395</v>
      </c>
      <c r="E3" s="51" t="s">
        <v>400</v>
      </c>
      <c r="F3" s="51" t="s">
        <v>401</v>
      </c>
      <c r="G3" s="52" t="s">
        <v>402</v>
      </c>
    </row>
    <row r="4" spans="1:7" x14ac:dyDescent="0.3">
      <c r="A4" s="51" t="s">
        <v>274</v>
      </c>
      <c r="B4" s="53" t="s">
        <v>273</v>
      </c>
      <c r="C4" s="51" t="s">
        <v>391</v>
      </c>
      <c r="D4" s="51" t="s">
        <v>395</v>
      </c>
      <c r="E4" s="51" t="s">
        <v>400</v>
      </c>
      <c r="F4" s="51" t="s">
        <v>401</v>
      </c>
      <c r="G4" s="52" t="s">
        <v>402</v>
      </c>
    </row>
    <row r="5" spans="1:7" x14ac:dyDescent="0.3">
      <c r="A5" s="51" t="s">
        <v>240</v>
      </c>
      <c r="B5" s="53" t="s">
        <v>239</v>
      </c>
      <c r="C5" s="51" t="s">
        <v>391</v>
      </c>
      <c r="D5" s="51" t="s">
        <v>393</v>
      </c>
      <c r="E5" s="51" t="s">
        <v>403</v>
      </c>
      <c r="F5" s="51" t="s">
        <v>401</v>
      </c>
      <c r="G5" s="52" t="s">
        <v>404</v>
      </c>
    </row>
    <row r="6" spans="1:7" ht="49.5" x14ac:dyDescent="0.3">
      <c r="A6" s="51" t="s">
        <v>226</v>
      </c>
      <c r="B6" s="53" t="s">
        <v>225</v>
      </c>
      <c r="C6" s="51" t="s">
        <v>391</v>
      </c>
      <c r="D6" s="51" t="s">
        <v>393</v>
      </c>
      <c r="E6" s="51" t="s">
        <v>405</v>
      </c>
      <c r="F6" s="51" t="s">
        <v>213</v>
      </c>
      <c r="G6" s="52" t="s">
        <v>413</v>
      </c>
    </row>
    <row r="7" spans="1:7" ht="49.5" x14ac:dyDescent="0.3">
      <c r="A7" s="51" t="s">
        <v>228</v>
      </c>
      <c r="B7" s="53" t="s">
        <v>227</v>
      </c>
      <c r="C7" s="51" t="s">
        <v>391</v>
      </c>
      <c r="D7" s="51" t="s">
        <v>393</v>
      </c>
      <c r="E7" s="51" t="s">
        <v>405</v>
      </c>
      <c r="F7" s="51" t="s">
        <v>213</v>
      </c>
      <c r="G7" s="52" t="s">
        <v>413</v>
      </c>
    </row>
    <row r="8" spans="1:7" ht="247.5" x14ac:dyDescent="0.3">
      <c r="A8" s="51" t="s">
        <v>234</v>
      </c>
      <c r="B8" s="53" t="s">
        <v>233</v>
      </c>
      <c r="C8" s="51" t="s">
        <v>391</v>
      </c>
      <c r="D8" s="51" t="s">
        <v>393</v>
      </c>
      <c r="E8" s="51" t="s">
        <v>405</v>
      </c>
      <c r="F8" s="51" t="s">
        <v>401</v>
      </c>
      <c r="G8" s="52" t="s">
        <v>414</v>
      </c>
    </row>
    <row r="9" spans="1:7" x14ac:dyDescent="0.3">
      <c r="A9" s="51" t="s">
        <v>216</v>
      </c>
      <c r="B9" s="53" t="s">
        <v>215</v>
      </c>
      <c r="C9" s="51" t="s">
        <v>391</v>
      </c>
      <c r="D9" s="51" t="s">
        <v>393</v>
      </c>
      <c r="E9" s="51" t="s">
        <v>405</v>
      </c>
      <c r="F9" s="51" t="s">
        <v>401</v>
      </c>
      <c r="G9" s="52" t="s">
        <v>406</v>
      </c>
    </row>
    <row r="10" spans="1:7" x14ac:dyDescent="0.3">
      <c r="A10" s="51" t="s">
        <v>246</v>
      </c>
      <c r="B10" s="53" t="s">
        <v>245</v>
      </c>
      <c r="C10" s="51" t="s">
        <v>391</v>
      </c>
      <c r="D10" s="51" t="s">
        <v>393</v>
      </c>
      <c r="E10" s="51" t="s">
        <v>405</v>
      </c>
      <c r="F10" s="51" t="s">
        <v>401</v>
      </c>
      <c r="G10" s="52" t="s">
        <v>404</v>
      </c>
    </row>
    <row r="11" spans="1:7" x14ac:dyDescent="0.3">
      <c r="A11" s="51" t="s">
        <v>252</v>
      </c>
      <c r="B11" s="53" t="s">
        <v>251</v>
      </c>
      <c r="C11" s="51" t="s">
        <v>391</v>
      </c>
      <c r="D11" s="51" t="s">
        <v>393</v>
      </c>
      <c r="E11" s="51" t="s">
        <v>405</v>
      </c>
      <c r="F11" s="51" t="s">
        <v>401</v>
      </c>
      <c r="G11" s="52" t="s">
        <v>404</v>
      </c>
    </row>
    <row r="12" spans="1:7" x14ac:dyDescent="0.3">
      <c r="A12" s="51" t="s">
        <v>244</v>
      </c>
      <c r="B12" s="53" t="s">
        <v>243</v>
      </c>
      <c r="C12" s="51" t="s">
        <v>391</v>
      </c>
      <c r="D12" s="51" t="s">
        <v>393</v>
      </c>
      <c r="E12" s="51" t="s">
        <v>405</v>
      </c>
      <c r="F12" s="51" t="s">
        <v>401</v>
      </c>
      <c r="G12" s="52" t="s">
        <v>404</v>
      </c>
    </row>
    <row r="13" spans="1:7" ht="214.5" x14ac:dyDescent="0.3">
      <c r="A13" s="51" t="s">
        <v>262</v>
      </c>
      <c r="B13" s="53" t="s">
        <v>261</v>
      </c>
      <c r="C13" s="51" t="s">
        <v>391</v>
      </c>
      <c r="D13" s="51" t="s">
        <v>393</v>
      </c>
      <c r="E13" s="51" t="s">
        <v>405</v>
      </c>
      <c r="F13" s="51" t="s">
        <v>213</v>
      </c>
      <c r="G13" s="52" t="s">
        <v>415</v>
      </c>
    </row>
    <row r="14" spans="1:7" x14ac:dyDescent="0.3">
      <c r="A14" s="51" t="s">
        <v>258</v>
      </c>
      <c r="B14" s="53" t="s">
        <v>257</v>
      </c>
      <c r="C14" s="51" t="s">
        <v>391</v>
      </c>
      <c r="D14" s="51" t="s">
        <v>393</v>
      </c>
      <c r="E14" s="51" t="s">
        <v>405</v>
      </c>
      <c r="F14" s="51" t="s">
        <v>401</v>
      </c>
      <c r="G14" s="52" t="s">
        <v>404</v>
      </c>
    </row>
    <row r="15" spans="1:7" ht="214.5" x14ac:dyDescent="0.3">
      <c r="A15" s="51" t="s">
        <v>268</v>
      </c>
      <c r="B15" s="53" t="s">
        <v>267</v>
      </c>
      <c r="C15" s="51" t="s">
        <v>391</v>
      </c>
      <c r="D15" s="51" t="s">
        <v>393</v>
      </c>
      <c r="E15" s="51" t="s">
        <v>405</v>
      </c>
      <c r="F15" s="51" t="s">
        <v>213</v>
      </c>
      <c r="G15" s="52" t="s">
        <v>415</v>
      </c>
    </row>
    <row r="16" spans="1:7" x14ac:dyDescent="0.3">
      <c r="A16" s="51" t="s">
        <v>256</v>
      </c>
      <c r="B16" s="53" t="s">
        <v>255</v>
      </c>
      <c r="C16" s="51" t="s">
        <v>391</v>
      </c>
      <c r="D16" s="51" t="s">
        <v>393</v>
      </c>
      <c r="E16" s="51" t="s">
        <v>400</v>
      </c>
      <c r="F16" s="51" t="s">
        <v>401</v>
      </c>
      <c r="G16" s="52" t="s">
        <v>404</v>
      </c>
    </row>
    <row r="17" spans="1:7" ht="214.5" x14ac:dyDescent="0.3">
      <c r="A17" s="51" t="s">
        <v>266</v>
      </c>
      <c r="B17" s="53" t="s">
        <v>265</v>
      </c>
      <c r="C17" s="51" t="s">
        <v>391</v>
      </c>
      <c r="D17" s="51" t="s">
        <v>393</v>
      </c>
      <c r="E17" s="51" t="s">
        <v>400</v>
      </c>
      <c r="F17" s="51" t="s">
        <v>213</v>
      </c>
      <c r="G17" s="52" t="s">
        <v>415</v>
      </c>
    </row>
    <row r="18" spans="1:7" x14ac:dyDescent="0.3">
      <c r="A18" s="51" t="s">
        <v>250</v>
      </c>
      <c r="B18" s="53" t="s">
        <v>249</v>
      </c>
      <c r="C18" s="51" t="s">
        <v>391</v>
      </c>
      <c r="D18" s="51" t="s">
        <v>393</v>
      </c>
      <c r="E18" s="51" t="s">
        <v>405</v>
      </c>
      <c r="F18" s="51" t="s">
        <v>401</v>
      </c>
      <c r="G18" s="52" t="s">
        <v>404</v>
      </c>
    </row>
    <row r="19" spans="1:7" ht="214.5" x14ac:dyDescent="0.3">
      <c r="A19" s="51" t="s">
        <v>264</v>
      </c>
      <c r="B19" s="53" t="s">
        <v>263</v>
      </c>
      <c r="C19" s="51" t="s">
        <v>391</v>
      </c>
      <c r="D19" s="51" t="s">
        <v>393</v>
      </c>
      <c r="E19" s="51" t="s">
        <v>405</v>
      </c>
      <c r="F19" s="51" t="s">
        <v>213</v>
      </c>
      <c r="G19" s="52" t="s">
        <v>415</v>
      </c>
    </row>
    <row r="20" spans="1:7" x14ac:dyDescent="0.3">
      <c r="A20" s="51" t="s">
        <v>248</v>
      </c>
      <c r="B20" s="53" t="s">
        <v>247</v>
      </c>
      <c r="C20" s="51" t="s">
        <v>391</v>
      </c>
      <c r="D20" s="51" t="s">
        <v>393</v>
      </c>
      <c r="E20" s="51" t="s">
        <v>405</v>
      </c>
      <c r="F20" s="51" t="s">
        <v>401</v>
      </c>
      <c r="G20" s="52" t="s">
        <v>404</v>
      </c>
    </row>
    <row r="21" spans="1:7" x14ac:dyDescent="0.3">
      <c r="A21" s="51" t="s">
        <v>254</v>
      </c>
      <c r="B21" s="53" t="s">
        <v>253</v>
      </c>
      <c r="C21" s="51" t="s">
        <v>391</v>
      </c>
      <c r="D21" s="51" t="s">
        <v>393</v>
      </c>
      <c r="E21" s="51" t="s">
        <v>405</v>
      </c>
      <c r="F21" s="51" t="s">
        <v>401</v>
      </c>
      <c r="G21" s="52" t="s">
        <v>404</v>
      </c>
    </row>
    <row r="22" spans="1:7" x14ac:dyDescent="0.3">
      <c r="A22" s="51" t="s">
        <v>326</v>
      </c>
      <c r="B22" s="53" t="s">
        <v>325</v>
      </c>
      <c r="C22" s="51" t="s">
        <v>391</v>
      </c>
      <c r="D22" s="51" t="s">
        <v>393</v>
      </c>
      <c r="E22" s="51" t="s">
        <v>405</v>
      </c>
      <c r="F22" s="51" t="s">
        <v>401</v>
      </c>
      <c r="G22" s="52" t="s">
        <v>404</v>
      </c>
    </row>
    <row r="23" spans="1:7" ht="214.5" x14ac:dyDescent="0.3">
      <c r="A23" s="51" t="s">
        <v>340</v>
      </c>
      <c r="B23" s="53" t="s">
        <v>339</v>
      </c>
      <c r="C23" s="51" t="s">
        <v>391</v>
      </c>
      <c r="D23" s="51" t="s">
        <v>393</v>
      </c>
      <c r="E23" s="51" t="s">
        <v>405</v>
      </c>
      <c r="F23" s="51" t="s">
        <v>213</v>
      </c>
      <c r="G23" s="52" t="s">
        <v>415</v>
      </c>
    </row>
    <row r="24" spans="1:7" x14ac:dyDescent="0.3">
      <c r="A24" s="51" t="s">
        <v>328</v>
      </c>
      <c r="B24" s="53" t="s">
        <v>327</v>
      </c>
      <c r="C24" s="51" t="s">
        <v>391</v>
      </c>
      <c r="D24" s="51" t="s">
        <v>393</v>
      </c>
      <c r="E24" s="51" t="s">
        <v>405</v>
      </c>
      <c r="F24" s="51" t="s">
        <v>401</v>
      </c>
      <c r="G24" s="52" t="s">
        <v>404</v>
      </c>
    </row>
    <row r="25" spans="1:7" ht="214.5" x14ac:dyDescent="0.3">
      <c r="A25" s="51" t="s">
        <v>342</v>
      </c>
      <c r="B25" s="53" t="s">
        <v>341</v>
      </c>
      <c r="C25" s="51" t="s">
        <v>391</v>
      </c>
      <c r="D25" s="51" t="s">
        <v>393</v>
      </c>
      <c r="E25" s="51" t="s">
        <v>405</v>
      </c>
      <c r="F25" s="51" t="s">
        <v>213</v>
      </c>
      <c r="G25" s="52" t="s">
        <v>415</v>
      </c>
    </row>
    <row r="26" spans="1:7" ht="214.5" x14ac:dyDescent="0.3">
      <c r="A26" s="51" t="s">
        <v>330</v>
      </c>
      <c r="B26" s="53" t="s">
        <v>329</v>
      </c>
      <c r="C26" s="51" t="s">
        <v>391</v>
      </c>
      <c r="D26" s="51" t="s">
        <v>393</v>
      </c>
      <c r="E26" s="51" t="s">
        <v>405</v>
      </c>
      <c r="F26" s="51" t="s">
        <v>401</v>
      </c>
      <c r="G26" s="52" t="s">
        <v>416</v>
      </c>
    </row>
    <row r="27" spans="1:7" x14ac:dyDescent="0.3">
      <c r="A27" s="51" t="s">
        <v>336</v>
      </c>
      <c r="B27" s="53" t="s">
        <v>335</v>
      </c>
      <c r="C27" s="51" t="s">
        <v>391</v>
      </c>
      <c r="D27" s="51" t="s">
        <v>393</v>
      </c>
      <c r="E27" s="51" t="s">
        <v>405</v>
      </c>
      <c r="F27" s="51" t="s">
        <v>401</v>
      </c>
      <c r="G27" s="52" t="s">
        <v>404</v>
      </c>
    </row>
    <row r="28" spans="1:7" ht="214.5" x14ac:dyDescent="0.3">
      <c r="A28" s="51" t="s">
        <v>348</v>
      </c>
      <c r="B28" s="53" t="s">
        <v>347</v>
      </c>
      <c r="C28" s="51" t="s">
        <v>391</v>
      </c>
      <c r="D28" s="51" t="s">
        <v>393</v>
      </c>
      <c r="E28" s="51" t="s">
        <v>405</v>
      </c>
      <c r="F28" s="51" t="s">
        <v>213</v>
      </c>
      <c r="G28" s="52" t="s">
        <v>415</v>
      </c>
    </row>
    <row r="29" spans="1:7" x14ac:dyDescent="0.3">
      <c r="A29" s="51" t="s">
        <v>338</v>
      </c>
      <c r="B29" s="53" t="s">
        <v>337</v>
      </c>
      <c r="C29" s="51" t="s">
        <v>391</v>
      </c>
      <c r="D29" s="51" t="s">
        <v>393</v>
      </c>
      <c r="E29" s="51" t="s">
        <v>405</v>
      </c>
      <c r="F29" s="51" t="s">
        <v>401</v>
      </c>
      <c r="G29" s="52" t="s">
        <v>404</v>
      </c>
    </row>
    <row r="30" spans="1:7" ht="214.5" x14ac:dyDescent="0.3">
      <c r="A30" s="51" t="s">
        <v>350</v>
      </c>
      <c r="B30" s="53" t="s">
        <v>349</v>
      </c>
      <c r="C30" s="51" t="s">
        <v>391</v>
      </c>
      <c r="D30" s="51" t="s">
        <v>393</v>
      </c>
      <c r="E30" s="51" t="s">
        <v>405</v>
      </c>
      <c r="F30" s="51" t="s">
        <v>213</v>
      </c>
      <c r="G30" s="52" t="s">
        <v>415</v>
      </c>
    </row>
    <row r="31" spans="1:7" x14ac:dyDescent="0.3">
      <c r="A31" s="51" t="s">
        <v>260</v>
      </c>
      <c r="B31" s="53" t="s">
        <v>259</v>
      </c>
      <c r="C31" s="51" t="s">
        <v>391</v>
      </c>
      <c r="D31" s="51" t="s">
        <v>393</v>
      </c>
      <c r="E31" s="51" t="s">
        <v>405</v>
      </c>
      <c r="F31" s="51" t="s">
        <v>401</v>
      </c>
      <c r="G31" s="52" t="s">
        <v>404</v>
      </c>
    </row>
    <row r="32" spans="1:7" ht="214.5" x14ac:dyDescent="0.3">
      <c r="A32" s="51" t="s">
        <v>270</v>
      </c>
      <c r="B32" s="53" t="s">
        <v>269</v>
      </c>
      <c r="C32" s="51" t="s">
        <v>391</v>
      </c>
      <c r="D32" s="51" t="s">
        <v>393</v>
      </c>
      <c r="E32" s="51" t="s">
        <v>405</v>
      </c>
      <c r="F32" s="51" t="s">
        <v>213</v>
      </c>
      <c r="G32" s="52" t="s">
        <v>415</v>
      </c>
    </row>
    <row r="33" spans="1:7" x14ac:dyDescent="0.3">
      <c r="A33" s="51" t="s">
        <v>332</v>
      </c>
      <c r="B33" s="53" t="s">
        <v>331</v>
      </c>
      <c r="C33" s="51" t="s">
        <v>391</v>
      </c>
      <c r="D33" s="51" t="s">
        <v>393</v>
      </c>
      <c r="E33" s="51" t="s">
        <v>405</v>
      </c>
      <c r="F33" s="51" t="s">
        <v>401</v>
      </c>
      <c r="G33" s="52" t="s">
        <v>404</v>
      </c>
    </row>
    <row r="34" spans="1:7" ht="214.5" x14ac:dyDescent="0.3">
      <c r="A34" s="51" t="s">
        <v>344</v>
      </c>
      <c r="B34" s="53" t="s">
        <v>343</v>
      </c>
      <c r="C34" s="51" t="s">
        <v>391</v>
      </c>
      <c r="D34" s="51" t="s">
        <v>393</v>
      </c>
      <c r="E34" s="51" t="s">
        <v>405</v>
      </c>
      <c r="F34" s="51" t="s">
        <v>213</v>
      </c>
      <c r="G34" s="52" t="s">
        <v>415</v>
      </c>
    </row>
    <row r="35" spans="1:7" x14ac:dyDescent="0.3">
      <c r="A35" s="51" t="s">
        <v>334</v>
      </c>
      <c r="B35" s="53" t="s">
        <v>333</v>
      </c>
      <c r="C35" s="51" t="s">
        <v>391</v>
      </c>
      <c r="D35" s="51" t="s">
        <v>393</v>
      </c>
      <c r="E35" s="51" t="s">
        <v>405</v>
      </c>
      <c r="F35" s="51" t="s">
        <v>401</v>
      </c>
      <c r="G35" s="52" t="s">
        <v>404</v>
      </c>
    </row>
    <row r="36" spans="1:7" ht="214.5" x14ac:dyDescent="0.3">
      <c r="A36" s="51" t="s">
        <v>346</v>
      </c>
      <c r="B36" s="53" t="s">
        <v>345</v>
      </c>
      <c r="C36" s="51" t="s">
        <v>391</v>
      </c>
      <c r="D36" s="51" t="s">
        <v>393</v>
      </c>
      <c r="E36" s="51" t="s">
        <v>405</v>
      </c>
      <c r="F36" s="51" t="s">
        <v>213</v>
      </c>
      <c r="G36" s="52" t="s">
        <v>415</v>
      </c>
    </row>
    <row r="37" spans="1:7" x14ac:dyDescent="0.3">
      <c r="A37" s="51" t="s">
        <v>318</v>
      </c>
      <c r="B37" s="53" t="s">
        <v>317</v>
      </c>
      <c r="C37" s="51" t="s">
        <v>391</v>
      </c>
      <c r="D37" s="51" t="s">
        <v>395</v>
      </c>
      <c r="E37" s="51" t="s">
        <v>400</v>
      </c>
      <c r="F37" s="51" t="s">
        <v>213</v>
      </c>
      <c r="G37" s="52" t="s">
        <v>412</v>
      </c>
    </row>
    <row r="38" spans="1:7" x14ac:dyDescent="0.3">
      <c r="A38" s="51" t="s">
        <v>292</v>
      </c>
      <c r="B38" s="53" t="s">
        <v>291</v>
      </c>
      <c r="C38" s="51" t="s">
        <v>391</v>
      </c>
      <c r="D38" s="51" t="s">
        <v>395</v>
      </c>
      <c r="E38" s="51" t="s">
        <v>400</v>
      </c>
      <c r="F38" s="51" t="s">
        <v>401</v>
      </c>
      <c r="G38" s="52" t="s">
        <v>412</v>
      </c>
    </row>
    <row r="39" spans="1:7" x14ac:dyDescent="0.3">
      <c r="A39" s="51" t="s">
        <v>314</v>
      </c>
      <c r="B39" s="53" t="s">
        <v>313</v>
      </c>
      <c r="C39" s="51" t="s">
        <v>391</v>
      </c>
      <c r="D39" s="51" t="s">
        <v>395</v>
      </c>
      <c r="E39" s="51" t="s">
        <v>400</v>
      </c>
      <c r="F39" s="51" t="s">
        <v>213</v>
      </c>
      <c r="G39" s="52" t="s">
        <v>412</v>
      </c>
    </row>
    <row r="40" spans="1:7" x14ac:dyDescent="0.3">
      <c r="A40" s="51" t="s">
        <v>288</v>
      </c>
      <c r="B40" s="53" t="s">
        <v>287</v>
      </c>
      <c r="C40" s="51" t="s">
        <v>391</v>
      </c>
      <c r="D40" s="51" t="s">
        <v>395</v>
      </c>
      <c r="E40" s="51" t="s">
        <v>400</v>
      </c>
      <c r="F40" s="51" t="s">
        <v>401</v>
      </c>
      <c r="G40" s="52" t="s">
        <v>412</v>
      </c>
    </row>
    <row r="41" spans="1:7" ht="247.5" x14ac:dyDescent="0.3">
      <c r="A41" s="51" t="s">
        <v>322</v>
      </c>
      <c r="B41" s="53" t="s">
        <v>321</v>
      </c>
      <c r="C41" s="51" t="s">
        <v>391</v>
      </c>
      <c r="D41" s="51" t="s">
        <v>393</v>
      </c>
      <c r="E41" s="51" t="s">
        <v>407</v>
      </c>
      <c r="F41" s="51" t="s">
        <v>401</v>
      </c>
      <c r="G41" s="52" t="s">
        <v>417</v>
      </c>
    </row>
    <row r="42" spans="1:7" ht="247.5" x14ac:dyDescent="0.3">
      <c r="A42" s="51" t="s">
        <v>324</v>
      </c>
      <c r="B42" s="53" t="s">
        <v>323</v>
      </c>
      <c r="C42" s="51" t="s">
        <v>391</v>
      </c>
      <c r="D42" s="51" t="s">
        <v>393</v>
      </c>
      <c r="E42" s="51" t="s">
        <v>407</v>
      </c>
      <c r="F42" s="51" t="s">
        <v>401</v>
      </c>
      <c r="G42" s="52" t="s">
        <v>417</v>
      </c>
    </row>
    <row r="43" spans="1:7" x14ac:dyDescent="0.3">
      <c r="A43" s="51" t="s">
        <v>236</v>
      </c>
      <c r="B43" s="53" t="s">
        <v>235</v>
      </c>
      <c r="C43" s="51" t="s">
        <v>391</v>
      </c>
      <c r="D43" s="51" t="s">
        <v>393</v>
      </c>
      <c r="E43" s="51" t="s">
        <v>403</v>
      </c>
      <c r="F43" s="51" t="s">
        <v>401</v>
      </c>
      <c r="G43" s="52" t="s">
        <v>404</v>
      </c>
    </row>
    <row r="44" spans="1:7" x14ac:dyDescent="0.3">
      <c r="A44" s="51" t="s">
        <v>238</v>
      </c>
      <c r="B44" s="53" t="s">
        <v>237</v>
      </c>
      <c r="C44" s="51" t="s">
        <v>391</v>
      </c>
      <c r="D44" s="51" t="s">
        <v>393</v>
      </c>
      <c r="E44" s="51" t="s">
        <v>403</v>
      </c>
      <c r="F44" s="51" t="s">
        <v>401</v>
      </c>
      <c r="G44" s="52" t="s">
        <v>404</v>
      </c>
    </row>
    <row r="45" spans="1:7" x14ac:dyDescent="0.3">
      <c r="A45" s="51" t="s">
        <v>306</v>
      </c>
      <c r="B45" s="53" t="s">
        <v>305</v>
      </c>
      <c r="C45" s="51" t="s">
        <v>391</v>
      </c>
      <c r="D45" s="51" t="s">
        <v>393</v>
      </c>
      <c r="E45" s="51" t="s">
        <v>400</v>
      </c>
      <c r="F45" s="51" t="s">
        <v>401</v>
      </c>
      <c r="G45" s="52" t="s">
        <v>418</v>
      </c>
    </row>
    <row r="46" spans="1:7" x14ac:dyDescent="0.3">
      <c r="A46" s="51" t="s">
        <v>276</v>
      </c>
      <c r="B46" s="53" t="s">
        <v>275</v>
      </c>
      <c r="C46" s="51" t="s">
        <v>391</v>
      </c>
      <c r="D46" s="51" t="s">
        <v>395</v>
      </c>
      <c r="E46" s="51" t="s">
        <v>400</v>
      </c>
      <c r="F46" s="51" t="s">
        <v>401</v>
      </c>
      <c r="G46" s="52" t="s">
        <v>410</v>
      </c>
    </row>
    <row r="47" spans="1:7" x14ac:dyDescent="0.3">
      <c r="A47" s="51" t="s">
        <v>316</v>
      </c>
      <c r="B47" s="53" t="s">
        <v>315</v>
      </c>
      <c r="C47" s="51" t="s">
        <v>391</v>
      </c>
      <c r="D47" s="51" t="s">
        <v>393</v>
      </c>
      <c r="E47" s="51" t="s">
        <v>400</v>
      </c>
      <c r="F47" s="51" t="s">
        <v>213</v>
      </c>
      <c r="G47" s="52" t="s">
        <v>412</v>
      </c>
    </row>
    <row r="48" spans="1:7" x14ac:dyDescent="0.3">
      <c r="A48" s="51" t="s">
        <v>290</v>
      </c>
      <c r="B48" s="53" t="s">
        <v>289</v>
      </c>
      <c r="C48" s="51" t="s">
        <v>391</v>
      </c>
      <c r="D48" s="51" t="s">
        <v>393</v>
      </c>
      <c r="E48" s="51" t="s">
        <v>400</v>
      </c>
      <c r="F48" s="51" t="s">
        <v>401</v>
      </c>
      <c r="G48" s="52" t="s">
        <v>412</v>
      </c>
    </row>
    <row r="49" spans="1:7" x14ac:dyDescent="0.3">
      <c r="A49" s="51" t="s">
        <v>296</v>
      </c>
      <c r="B49" s="53" t="s">
        <v>295</v>
      </c>
      <c r="C49" s="51" t="s">
        <v>391</v>
      </c>
      <c r="D49" s="51" t="s">
        <v>393</v>
      </c>
      <c r="E49" s="51" t="s">
        <v>400</v>
      </c>
      <c r="F49" s="51" t="s">
        <v>401</v>
      </c>
      <c r="G49" s="52" t="s">
        <v>404</v>
      </c>
    </row>
    <row r="50" spans="1:7" x14ac:dyDescent="0.3">
      <c r="A50" s="51" t="s">
        <v>312</v>
      </c>
      <c r="B50" s="53" t="s">
        <v>311</v>
      </c>
      <c r="C50" s="51" t="s">
        <v>391</v>
      </c>
      <c r="D50" s="51" t="s">
        <v>393</v>
      </c>
      <c r="E50" s="51" t="s">
        <v>403</v>
      </c>
      <c r="F50" s="51" t="s">
        <v>401</v>
      </c>
      <c r="G50" s="52" t="s">
        <v>404</v>
      </c>
    </row>
    <row r="51" spans="1:7" x14ac:dyDescent="0.3">
      <c r="A51" s="51" t="s">
        <v>218</v>
      </c>
      <c r="B51" s="53" t="s">
        <v>217</v>
      </c>
      <c r="C51" s="51" t="s">
        <v>391</v>
      </c>
      <c r="D51" s="51" t="s">
        <v>394</v>
      </c>
      <c r="E51" s="51" t="s">
        <v>403</v>
      </c>
      <c r="F51" s="51" t="s">
        <v>401</v>
      </c>
      <c r="G51" s="52" t="s">
        <v>404</v>
      </c>
    </row>
    <row r="52" spans="1:7" x14ac:dyDescent="0.3">
      <c r="A52" s="51" t="s">
        <v>278</v>
      </c>
      <c r="B52" s="53" t="s">
        <v>277</v>
      </c>
      <c r="C52" s="51" t="s">
        <v>391</v>
      </c>
      <c r="D52" s="51" t="s">
        <v>395</v>
      </c>
      <c r="E52" s="51" t="s">
        <v>400</v>
      </c>
      <c r="F52" s="51" t="s">
        <v>401</v>
      </c>
      <c r="G52" s="52" t="s">
        <v>411</v>
      </c>
    </row>
    <row r="53" spans="1:7" x14ac:dyDescent="0.3">
      <c r="A53" s="51" t="s">
        <v>282</v>
      </c>
      <c r="B53" s="53" t="s">
        <v>281</v>
      </c>
      <c r="C53" s="51" t="s">
        <v>391</v>
      </c>
      <c r="D53" s="51" t="s">
        <v>395</v>
      </c>
      <c r="E53" s="51" t="s">
        <v>400</v>
      </c>
      <c r="F53" s="51" t="s">
        <v>401</v>
      </c>
      <c r="G53" s="52" t="s">
        <v>408</v>
      </c>
    </row>
    <row r="54" spans="1:7" x14ac:dyDescent="0.3">
      <c r="A54" s="51" t="s">
        <v>354</v>
      </c>
      <c r="B54" s="53" t="s">
        <v>353</v>
      </c>
      <c r="C54" s="51" t="s">
        <v>391</v>
      </c>
      <c r="D54" s="51" t="s">
        <v>394</v>
      </c>
      <c r="E54" s="51" t="s">
        <v>400</v>
      </c>
      <c r="F54" s="51" t="s">
        <v>213</v>
      </c>
      <c r="G54" s="52" t="s">
        <v>412</v>
      </c>
    </row>
    <row r="55" spans="1:7" x14ac:dyDescent="0.3">
      <c r="A55" s="51" t="s">
        <v>302</v>
      </c>
      <c r="B55" s="53" t="s">
        <v>301</v>
      </c>
      <c r="C55" s="51" t="s">
        <v>391</v>
      </c>
      <c r="D55" s="51" t="s">
        <v>394</v>
      </c>
      <c r="E55" s="51" t="s">
        <v>400</v>
      </c>
      <c r="F55" s="51" t="s">
        <v>401</v>
      </c>
      <c r="G55" s="52" t="s">
        <v>412</v>
      </c>
    </row>
    <row r="56" spans="1:7" ht="247.5" x14ac:dyDescent="0.3">
      <c r="A56" s="51" t="s">
        <v>272</v>
      </c>
      <c r="B56" s="53" t="s">
        <v>271</v>
      </c>
      <c r="C56" s="51" t="s">
        <v>391</v>
      </c>
      <c r="D56" s="51" t="s">
        <v>395</v>
      </c>
      <c r="E56" s="51" t="s">
        <v>400</v>
      </c>
      <c r="F56" s="51" t="s">
        <v>401</v>
      </c>
      <c r="G56" s="52" t="s">
        <v>417</v>
      </c>
    </row>
    <row r="57" spans="1:7" x14ac:dyDescent="0.3">
      <c r="A57" s="51" t="s">
        <v>358</v>
      </c>
      <c r="B57" s="53" t="s">
        <v>357</v>
      </c>
      <c r="C57" s="51" t="s">
        <v>391</v>
      </c>
      <c r="D57" s="51" t="s">
        <v>394</v>
      </c>
      <c r="E57" s="51" t="s">
        <v>400</v>
      </c>
      <c r="F57" s="51" t="s">
        <v>213</v>
      </c>
      <c r="G57" s="52" t="s">
        <v>412</v>
      </c>
    </row>
    <row r="58" spans="1:7" ht="66" x14ac:dyDescent="0.3">
      <c r="A58" s="51" t="s">
        <v>310</v>
      </c>
      <c r="B58" s="53" t="s">
        <v>309</v>
      </c>
      <c r="C58" s="51" t="s">
        <v>391</v>
      </c>
      <c r="D58" s="51" t="s">
        <v>395</v>
      </c>
      <c r="E58" s="51" t="s">
        <v>400</v>
      </c>
      <c r="F58" s="51" t="s">
        <v>401</v>
      </c>
      <c r="G58" s="52" t="s">
        <v>419</v>
      </c>
    </row>
    <row r="59" spans="1:7" ht="82.5" x14ac:dyDescent="0.3">
      <c r="A59" s="51" t="s">
        <v>366</v>
      </c>
      <c r="B59" s="53" t="s">
        <v>365</v>
      </c>
      <c r="C59" s="51" t="s">
        <v>391</v>
      </c>
      <c r="D59" s="51" t="s">
        <v>393</v>
      </c>
      <c r="E59" s="51" t="s">
        <v>409</v>
      </c>
      <c r="F59" s="51" t="s">
        <v>213</v>
      </c>
      <c r="G59" s="52" t="s">
        <v>420</v>
      </c>
    </row>
    <row r="60" spans="1:7" x14ac:dyDescent="0.3">
      <c r="A60" s="51" t="s">
        <v>220</v>
      </c>
      <c r="B60" s="53" t="s">
        <v>219</v>
      </c>
      <c r="C60" s="51" t="s">
        <v>391</v>
      </c>
      <c r="D60" s="51" t="s">
        <v>394</v>
      </c>
      <c r="E60" s="51" t="s">
        <v>403</v>
      </c>
      <c r="F60" s="51" t="s">
        <v>401</v>
      </c>
      <c r="G60" s="52" t="s">
        <v>404</v>
      </c>
    </row>
    <row r="61" spans="1:7" x14ac:dyDescent="0.3">
      <c r="A61" s="51" t="s">
        <v>230</v>
      </c>
      <c r="B61" s="53" t="s">
        <v>229</v>
      </c>
      <c r="C61" s="51" t="s">
        <v>391</v>
      </c>
      <c r="D61" s="51" t="s">
        <v>394</v>
      </c>
      <c r="E61" s="51" t="s">
        <v>403</v>
      </c>
      <c r="F61" s="51" t="s">
        <v>401</v>
      </c>
      <c r="G61" s="52" t="s">
        <v>404</v>
      </c>
    </row>
    <row r="62" spans="1:7" x14ac:dyDescent="0.3">
      <c r="A62" s="51" t="s">
        <v>232</v>
      </c>
      <c r="B62" s="53" t="s">
        <v>231</v>
      </c>
      <c r="C62" s="51" t="s">
        <v>391</v>
      </c>
      <c r="D62" s="51" t="s">
        <v>394</v>
      </c>
      <c r="E62" s="51" t="s">
        <v>403</v>
      </c>
      <c r="F62" s="51" t="s">
        <v>401</v>
      </c>
      <c r="G62" s="52" t="s">
        <v>404</v>
      </c>
    </row>
    <row r="63" spans="1:7" ht="82.5" x14ac:dyDescent="0.3">
      <c r="A63" s="51" t="s">
        <v>368</v>
      </c>
      <c r="B63" s="53" t="s">
        <v>367</v>
      </c>
      <c r="C63" s="51" t="s">
        <v>391</v>
      </c>
      <c r="D63" s="51" t="s">
        <v>393</v>
      </c>
      <c r="E63" s="51" t="s">
        <v>409</v>
      </c>
      <c r="F63" s="51" t="s">
        <v>213</v>
      </c>
      <c r="G63" s="52" t="s">
        <v>420</v>
      </c>
    </row>
    <row r="64" spans="1:7" ht="82.5" x14ac:dyDescent="0.3">
      <c r="A64" s="51" t="s">
        <v>370</v>
      </c>
      <c r="B64" s="53" t="s">
        <v>369</v>
      </c>
      <c r="C64" s="51" t="s">
        <v>391</v>
      </c>
      <c r="D64" s="51" t="s">
        <v>393</v>
      </c>
      <c r="E64" s="51" t="s">
        <v>409</v>
      </c>
      <c r="F64" s="51" t="s">
        <v>213</v>
      </c>
      <c r="G64" s="52" t="s">
        <v>420</v>
      </c>
    </row>
    <row r="65" spans="1:7" ht="82.5" x14ac:dyDescent="0.3">
      <c r="A65" s="51" t="s">
        <v>372</v>
      </c>
      <c r="B65" s="53" t="s">
        <v>371</v>
      </c>
      <c r="C65" s="51" t="s">
        <v>391</v>
      </c>
      <c r="D65" s="51" t="s">
        <v>393</v>
      </c>
      <c r="E65" s="51" t="s">
        <v>409</v>
      </c>
      <c r="F65" s="51" t="s">
        <v>213</v>
      </c>
      <c r="G65" s="52" t="s">
        <v>420</v>
      </c>
    </row>
    <row r="66" spans="1:7" x14ac:dyDescent="0.3">
      <c r="A66" s="51" t="s">
        <v>280</v>
      </c>
      <c r="B66" s="53" t="s">
        <v>279</v>
      </c>
      <c r="C66" s="51" t="s">
        <v>391</v>
      </c>
      <c r="D66" s="51" t="s">
        <v>395</v>
      </c>
      <c r="E66" s="51" t="s">
        <v>400</v>
      </c>
      <c r="F66" s="51" t="s">
        <v>401</v>
      </c>
      <c r="G66" s="52" t="s">
        <v>411</v>
      </c>
    </row>
    <row r="67" spans="1:7" x14ac:dyDescent="0.3">
      <c r="A67" s="51" t="s">
        <v>242</v>
      </c>
      <c r="B67" s="53" t="s">
        <v>241</v>
      </c>
      <c r="C67" s="51" t="s">
        <v>391</v>
      </c>
      <c r="D67" s="51" t="s">
        <v>393</v>
      </c>
      <c r="E67" s="51" t="s">
        <v>403</v>
      </c>
      <c r="F67" s="51" t="s">
        <v>401</v>
      </c>
      <c r="G67" s="52" t="s">
        <v>404</v>
      </c>
    </row>
    <row r="68" spans="1:7" x14ac:dyDescent="0.3">
      <c r="A68" s="51" t="s">
        <v>222</v>
      </c>
      <c r="B68" s="53" t="s">
        <v>221</v>
      </c>
      <c r="C68" s="51" t="s">
        <v>391</v>
      </c>
      <c r="D68" s="51" t="s">
        <v>393</v>
      </c>
      <c r="E68" s="51" t="s">
        <v>403</v>
      </c>
      <c r="F68" s="51" t="s">
        <v>401</v>
      </c>
      <c r="G68" s="52" t="s">
        <v>404</v>
      </c>
    </row>
    <row r="69" spans="1:7" x14ac:dyDescent="0.3">
      <c r="A69" s="51" t="s">
        <v>224</v>
      </c>
      <c r="B69" s="53" t="s">
        <v>223</v>
      </c>
      <c r="C69" s="51" t="s">
        <v>391</v>
      </c>
      <c r="D69" s="51" t="s">
        <v>393</v>
      </c>
      <c r="E69" s="51" t="s">
        <v>403</v>
      </c>
      <c r="F69" s="51" t="s">
        <v>401</v>
      </c>
      <c r="G69" s="52" t="s">
        <v>404</v>
      </c>
    </row>
    <row r="70" spans="1:7" ht="82.5" x14ac:dyDescent="0.3">
      <c r="A70" s="51" t="s">
        <v>360</v>
      </c>
      <c r="B70" s="53" t="s">
        <v>359</v>
      </c>
      <c r="C70" s="51" t="s">
        <v>391</v>
      </c>
      <c r="D70" s="51" t="s">
        <v>393</v>
      </c>
      <c r="E70" s="51" t="s">
        <v>409</v>
      </c>
      <c r="F70" s="51" t="s">
        <v>401</v>
      </c>
      <c r="G70" s="52" t="s">
        <v>421</v>
      </c>
    </row>
    <row r="71" spans="1:7" x14ac:dyDescent="0.3">
      <c r="A71" s="51" t="s">
        <v>298</v>
      </c>
      <c r="B71" s="53" t="s">
        <v>297</v>
      </c>
      <c r="C71" s="51" t="s">
        <v>391</v>
      </c>
      <c r="D71" s="51" t="s">
        <v>395</v>
      </c>
      <c r="E71" s="51" t="s">
        <v>400</v>
      </c>
      <c r="F71" s="51" t="s">
        <v>401</v>
      </c>
      <c r="G71" s="52" t="s">
        <v>422</v>
      </c>
    </row>
    <row r="72" spans="1:7" x14ac:dyDescent="0.3">
      <c r="A72" s="51" t="s">
        <v>352</v>
      </c>
      <c r="B72" s="53" t="s">
        <v>351</v>
      </c>
      <c r="C72" s="51" t="s">
        <v>391</v>
      </c>
      <c r="D72" s="51" t="s">
        <v>394</v>
      </c>
      <c r="E72" s="51" t="s">
        <v>400</v>
      </c>
      <c r="F72" s="51" t="s">
        <v>213</v>
      </c>
      <c r="G72" s="52" t="s">
        <v>412</v>
      </c>
    </row>
    <row r="73" spans="1:7" x14ac:dyDescent="0.3">
      <c r="A73" s="51" t="s">
        <v>300</v>
      </c>
      <c r="B73" s="53" t="s">
        <v>299</v>
      </c>
      <c r="C73" s="51" t="s">
        <v>391</v>
      </c>
      <c r="D73" s="51" t="s">
        <v>394</v>
      </c>
      <c r="E73" s="51" t="s">
        <v>400</v>
      </c>
      <c r="F73" s="51" t="s">
        <v>401</v>
      </c>
      <c r="G73" s="52" t="s">
        <v>412</v>
      </c>
    </row>
    <row r="74" spans="1:7" ht="66" x14ac:dyDescent="0.3">
      <c r="A74" s="51" t="s">
        <v>308</v>
      </c>
      <c r="B74" s="53" t="s">
        <v>307</v>
      </c>
      <c r="C74" s="51" t="s">
        <v>391</v>
      </c>
      <c r="D74" s="51" t="s">
        <v>393</v>
      </c>
      <c r="E74" s="51" t="s">
        <v>400</v>
      </c>
      <c r="F74" s="51" t="s">
        <v>401</v>
      </c>
      <c r="G74" s="52" t="s">
        <v>423</v>
      </c>
    </row>
    <row r="75" spans="1:7" x14ac:dyDescent="0.3">
      <c r="A75" s="51" t="s">
        <v>320</v>
      </c>
      <c r="B75" s="53" t="s">
        <v>319</v>
      </c>
      <c r="C75" s="51" t="s">
        <v>391</v>
      </c>
      <c r="D75" s="51" t="s">
        <v>393</v>
      </c>
      <c r="E75" s="51" t="s">
        <v>400</v>
      </c>
      <c r="F75" s="51" t="s">
        <v>213</v>
      </c>
      <c r="G75" s="52" t="s">
        <v>412</v>
      </c>
    </row>
    <row r="76" spans="1:7" x14ac:dyDescent="0.3">
      <c r="A76" s="51" t="s">
        <v>294</v>
      </c>
      <c r="B76" s="53" t="s">
        <v>293</v>
      </c>
      <c r="C76" s="51" t="s">
        <v>391</v>
      </c>
      <c r="D76" s="51" t="s">
        <v>393</v>
      </c>
      <c r="E76" s="51" t="s">
        <v>400</v>
      </c>
      <c r="F76" s="51" t="s">
        <v>401</v>
      </c>
      <c r="G76" s="52" t="s">
        <v>412</v>
      </c>
    </row>
    <row r="77" spans="1:7" x14ac:dyDescent="0.3">
      <c r="A77" s="51" t="s">
        <v>382</v>
      </c>
      <c r="B77" s="53" t="s">
        <v>381</v>
      </c>
      <c r="C77" s="51" t="s">
        <v>391</v>
      </c>
      <c r="D77" s="51" t="s">
        <v>393</v>
      </c>
      <c r="E77" s="51" t="s">
        <v>409</v>
      </c>
      <c r="F77" s="51" t="s">
        <v>401</v>
      </c>
      <c r="G77" s="52" t="s">
        <v>402</v>
      </c>
    </row>
    <row r="78" spans="1:7" x14ac:dyDescent="0.3">
      <c r="A78" s="51" t="s">
        <v>356</v>
      </c>
      <c r="B78" s="53" t="s">
        <v>355</v>
      </c>
      <c r="C78" s="51" t="s">
        <v>392</v>
      </c>
      <c r="D78" s="51" t="s">
        <v>396</v>
      </c>
      <c r="E78" s="51" t="s">
        <v>400</v>
      </c>
      <c r="F78" s="51" t="s">
        <v>213</v>
      </c>
      <c r="G78" s="52" t="s">
        <v>412</v>
      </c>
    </row>
    <row r="79" spans="1:7" x14ac:dyDescent="0.3">
      <c r="A79" s="51" t="s">
        <v>304</v>
      </c>
      <c r="B79" s="53" t="s">
        <v>303</v>
      </c>
      <c r="C79" s="51" t="s">
        <v>392</v>
      </c>
      <c r="D79" s="51" t="s">
        <v>396</v>
      </c>
      <c r="E79" s="51" t="s">
        <v>400</v>
      </c>
      <c r="F79" s="51" t="s">
        <v>401</v>
      </c>
      <c r="G79" s="52" t="s">
        <v>412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4 4 0 f 9 6 a - 6 8 0 f - 4 b b 8 - b 2 0 e - 4 5 c 7 e 7 8 b 9 9 e 4 "   x m l n s = " h t t p : / / s c h e m a s . m i c r o s o f t . c o m / D a t a M a s h u p " > A A A A A M I L A A B Q S w M E F A A C A A g A L E D u V h 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C x A 7 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Q O 5 W R m 5 i y L g I A A B 6 L Q A A E w A c A E Z v c m 1 1 b G F z L 1 N l Y 3 R p b 2 4 x L m 0 g o h g A K K A U A A A A A A A A A A A A A A A A A A A A A A A A A A A A t V r d b t s 4 G r 0 v 0 H c Q v D c J k M n 4 8 7 8 x 6 E W a n 9 Z o 2 g R x O g N s E A S 0 R D s a U 6 S H p L I x i g B 7 s / s m 2 2 e Y + 7 z J P s m S s p P Y F o + c D r C 9 a c v v E 3 n O R + p 8 x 5 I M j 2 2 q Z D R c / E 2 / v H 3 z 9 o 2 5 Z Z o n 0 S m / 4 5 r J m J s Z j 9 N x O m U + x V g 2 4 u K G T 7 g 0 U / d P H b 2 L B L d v 3 0 T u z 6 d U J N w N H N / H X O w f 5 l p z a X 9 T e j p S a r q z + + 3 q C 8 v 4 u 9 o r Z 6 5 d P 1 w d K m n d H N d 7 i w X + V n v 8 t 0 w 0 t 5 G d z 3 j N L X X J R o L v X 7 r p z F j p 7 F C J P J O X L m h 2 C j R 7 3 7 7 V P i m h p O T N 2 l 5 x W c T k / G E v + l Y 7 X i 5 l J L u T T 0 H L 7 2 0 R f c / N V K d 3 X B h e i h 1 P D c 9 m X J R m l L c 8 K W U v 1 2 9 s Z p / N H G d t I z a O x q x Y Z S B t p 7 X v 4 R c J 5 1 r 9 z q e W 6 1 R O y t E P n v R U B m N X B 8 3 r 6 C g 1 M 2 X S o r i u O E a w S Q n b B o a o G k Q g / I I i E L w 6 a F 1 H y w l e i 2 A b h G o M o f D n u U z S i d s Z M 1 H J l M t k u a c l s O 3 r 6 C V 3 t l h 0 O 9 7 t i L d i D s S / J q M 8 C Y H s X E d F 7 A c A l q f 5 7 z + / B w e D e 9 j 1 K 4 4 f / 9 S + b j 9 S l 9 B e q M S y i Z / I J 2 b M l 4 g J H s 0 e / x P N B E s M l + W L V q a O V Z a l x r g j j Q 5 + b x V t C e V 6 2 Q M A B y O d T x x E n 2 J s K h y m 8 H E 5 c y K W 6 A W X E I 7 + d X Q w F l 7 q 3 E x 7 U a 1 m V B b l B T J b q y G R a G 2 K x A m b Z C p 5 k Z r n C 7 4 m d 3 x q h I d Z J E Q 7 g 5 P D 3 V L a Z S r M X P 4 U q Y m r t n R o f 9 J 8 k h q r C 1 z G 1 d z f m V n p u h f s O O f Y 3 0 r p J O K / c + 2 F N L p z f U O t 1 y X I s l 1 i q T S f q s z Y 6 O f I 1 7 B 0 4 R G z z I Y C 5 0 y 7 p u K O U V D E P 3 w d H J X n S k 2 c z l z l y r P 5 t S M 1 j p 5 n L W U M f K N y v e v n I M y D 3 L q 9 M N P o g t + l 5 X t k S b + / S v 9 h 9 7 m 5 n b g 6 S u 5 a 6 H S R p 1 8 6 3 A X P X G E X 7 c 3 s b P T B v b U e V + p r G 6 1 s t X s 9 d 6 z V J h V o T J u t a L 3 5 V L W b U I c p 9 Z S N L g L 6 R r B V l J t D q R 3 A B o A l H 6 h 8 S N f L S v 6 s 3 W G 1 D g v 0 U p K f R L h C d p H S v l J b K 9 U 0 o J 8 B y a w Q y U 1 Z f I 0 Q r m r f q t 5 h i f s B V Q N C 9 i r t W p W r k E S t q t K 6 q g S F p K Q d Z b l Y V Q h X e J X P a g + 7 b 9 + k E k v E X / D s N 4 3 / n 2 u / a Q R 9 + 6 u l b e n a 1 / R o q e J P Y 7 T y 7 2 Y t p J / W n W s e 6 c f v 0 + n q S k M u 3 A + d C / U P r 6 B l R H s R Z / F t J J W N T t 1 Z 2 h + Y 4 2 x m 5 z v F f x Y o P z M b 3 7 q j N L A 8 M z s X P F Y 6 2 T 9 J u U h + Z S J 3 P z p u d r 3 O u 6 l k L s T D 7 u 4 L u O H j d z n 1 6 / l D 5 v V 4 b F e x H b n 5 L f / I 3 Z 2 k 1 + C t c 9 n 9 K 7 + E 0 O L + x 9 E i j 0 q t a j H e A O N N M N 4 C 4 2 0 w 3 g H j X T D e A + N 9 M E 5 1 F E C M C V E m x J k Q a U K s C d E m x J s Q c U L M G 4 h 5 A + 4 1 Y t 5 A z B u I e Q M x b y D m D c S 8 g Z g 3 E P M m Y t 5 E z J v w m C P m T c S 8 i Z g 3 E f M m Y t 5 E z J u I e Q s x b y H m L c S 8 B e 9 w x L y F m L c Q 8 x Z i 3 k L M W 4 h 5 G z F v I + Z t x L y N m L e h u C H m b c S 8 j Z i 3 E f M 2 Y t 5 B z D u I e Q c x 7 y D m H c S 8 A 3 U d M e 8 g 5 h 3 E v I O Y d x H z L m L e R c y 7 i H k X M e 8 i 5 l 3 Y 0 h D z L m L e R c x 7 i H k P M e 8 h 5 j 3 E v I e Y 9 x D z H m L e g 9 0 c M e 8 h 5 n 3 E v I + Y 9 x H z P m L e R 8 z 7 i H k f M e 8 j 5 n 1 o Z L C T g V a m D r 1 M H Z q Z O n Q z d W h n 6 t D P 1 K G h q U N H U 4 e W p g 5 r U G H n Y A 2 w o c O O D l s 6 7 O m w q c O u D t s 6 6 O s I G j u C z o 6 g t S P o 7 Q i a O 4 L u j q C 9 I + j v C B o 8 g g 6 P o M U j 6 P E I m j y C L o + g z S P o 8 w g a P Y J O j 6 D V I + j 1 C J o 9 g m 6 P o N 0 j 6 P c I G j 6 C j o + g 5 S P o + Q i a P o K u j 6 D t I + j 7 C B o / g s 6 P o P U j 6 P 0 I m j + C 7 o + g / S P o / w g a Q I I O k K A F J O g B C Z p A g i 6 Q o A 0 k 6 A M J G k G C T p C g F S T o B Q m a Q Y J u k K A d J O g H C R p C g o 6 Q o C U k 6 A k J m k K C r p C g L S T o C w k a Q 4 L O k K A 1 J O g N a c M c r j z m O 8 t G c 2 v 9 o y / / 7 H H j 2 d d M G b 7 5 f u T l 0 o + P 3 + / w M 7 h z r d Y f w m 2 s t B d d L V M O h B j G T D B t 3 l m d 8 + v w Y z n a + l w u i M c / l q t + r X X w / u g 0 N P j 4 r / J o H H N j / P N Y r c o v E Q 8 0 Z 4 f M 8 o n S 8 0 D Q p r H g / v H v l Q d 8 D T P y b M Q 1 y H m f p y J J 5 W S R B M P + 4 v J R O B w c x D Z n 4 q v h h 4 J 5 H k l 1 l g c b S q i 8 + j k I K K y m / O o 2 K l X l L Q n k b J k t H a d x 8 Q x 9 e 8 a W m S p J V 2 y f S z n i J p 1 I n m w r 8 E o e W u 0 z S 4 t z H X j j u h b F Y J 5 y t q 1 Q T W n o T p P g / n W F C E M Z 5 i O M 8 z l Y s c A i B a F c C e M 5 L t V M g l I v Q x X X Q v D b k F f B 3 o Z Z Z a P c 2 N S J 2 f a M m w v + R y g + Y 9 p m X N r K Q 7 2 R B u a S x g l v 8 d X a M L U B Q h s J f 1 e B t / 1 H / G m l Y F F W w m H t O r 5 3 3 S b X i z u n F D 1 J N T + + D 3 w F 4 A M X j p u c g B K 8 J A T J F + H U T E 9 Y b F U Z 1 Q e u J p r N b p 1 2 i A u l M g D + g 1 A j J l x f S r h / m x X S 8 K e v M z 5 o Z c y 5 Y N I J g O 8 Y p b k + M p m 4 5 W a L Z u N P Q C D F f H F b M U 2 T Y a 7 H L C 5 n D N y + x 3 Y g T S 6 K j S + q C i o U z A 0 W q 3 j n K h Z Z R + z l p D x x G 0 j X Z O + Y O B t 7 d b F c + l e c 4 T I M z P F 9 0 Z H L f f T U W Y b j P / L U T e S O C w B 9 q l j y n r P l J x T r s c / + / X Z l H / 3 C b d U W n M V x P n P Y 5 2 C 7 N + L n n E 1 L O c 7 c x O 4 4 + x M f K p U L J 3 k M A S 7 C t k J D n j K q a J 7 n I + E 8 x b z i K P l D f Z L L 4 t 4 2 0 L 2 s Z Y G i F L e H w 3 s w G m l + l 4 a 7 8 b D 4 j A L M M M z U l A + t m p U j K p d J Y f u W n 1 h U n e d w c v B A D w t Z y z U T Y d l Z 3 l 7 D m T s l y d n 4 R O D 9 C K W G 1 5 w b J x G f O D p c l 7 d c Z 4 W Y e A L W l u + h y t T g m r 8 x 7 X L s / F g m o c P 4 F D 5 3 u 6 M S F B 3 6 L 1 0 2 L 1 / 7 K Z E 8 / j m y 4 c 8 S p C v H w q 5 v f n F F Q Y 9 e + 7 Q 4 i 2 n t Y f 2 j j f I q v / w P U E s B A i 0 A F A A C A A g A L E D u V h o D + 5 K o A A A A + A A A A B I A A A A A A A A A A A A A A A A A A A A A A E N v b m Z p Z y 9 Q Y W N r Y W d l L n h t b F B L A Q I t A B Q A A g A I A C x A 7 l Y P y u m r p A A A A O k A A A A T A A A A A A A A A A A A A A A A A P Q A A A B b Q 2 9 u d G V u d F 9 U e X B l c 1 0 u e G 1 s U E s B A i 0 A F A A C A A g A L E D u V k Z u Y s i 4 C A A A e i 0 A A B M A A A A A A A A A A A A A A A A A 5 Q E A A E Z v c m 1 1 b G F z L 1 N l Y 3 R p b 2 4 x L m 1 Q S w U G A A A A A A M A A w D C A A A A 6 g o 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R m U A A A A A A A A k Z 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T G V 2 Z X J h b m N l c 3 B l Y 2 l m a W t h d G l v b n N 0 Y W J l b F 9 l Z 2 V u c 2 t h Y m V y 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F R h c m d l d C I g V m F s d W U 9 I n N M Z X Z l c m F u Y 2 V z c G V j a W Z p a 2 F 0 a W 9 u c 3 R h Y m V s X 2 V n Z W 5 z a 2 F i Z X J f M i I g L z 4 8 R W 5 0 c n k g V H l w Z T 0 i R m l s b G V k Q 2 9 t c G x l d G V S Z X N 1 b H R U b 1 d v c m t z a G V l d C I g V m F s d W U 9 I m w x I i A v P j x F b n R y e S B U e X B l P S J S Z W N v d m V y e V R h c m d l d F N o Z W V 0 I i B W Y W x 1 Z T 0 i c 0 V n Z W 5 z a 2 F i Z X I g c M O l I G t h d G V n b 3 J p Z X I i I C 8 + P E V u d H J 5 I F R 5 c G U 9 I l J l Y 2 9 2 Z X J 5 V G F y Z 2 V 0 Q 2 9 s d W 1 u I i B W Y W x 1 Z T 0 i b D E i I C 8 + P E V u d H J 5 I F R 5 c G U 9 I l J l Y 2 9 2 Z X J 5 V G F y Z 2 V 0 U m 9 3 I i B W Y W x 1 Z T 0 i b D I i I C 8 + P E V u d H J 5 I F R 5 c G U 9 I k Z p b G x F c n J v c k N v Z G U i I F Z h b H V l P S J z V W 5 r b m 9 3 b i I g L z 4 8 R W 5 0 c n k g V H l w Z T 0 i R m l s b E V y c m 9 y Q 2 9 1 b n Q i I F Z h b H V l P S J s M C I g L z 4 8 R W 5 0 c n k g V H l w Z T 0 i R m l s b E x h c 3 R V c G R h d G V k I i B W Y W x 1 Z T 0 i Z D I w M j M t M D c t M T R U M D Y 6 M D E 6 M j A u M j Q 0 M D U 4 M 1 o i I C 8 + P E V u d H J 5 I F R 5 c G U 9 I k Z p b G x D b 2 x 1 b W 5 U e X B l c y I g V m F s d W U 9 I n N C Z 1 k 9 I i A v P j x F b n R y e S B U e X B l P S J G a W x s Q 2 9 s d W 1 u T m F t Z X M i I F Z h b H V l P S J z W y Z x d W 9 0 O 1 B h c m F t Z X R l c m 5 h d m 4 m c X V v d D s s J n F 1 b 3 Q 7 R 1 V J R C Z x d W 9 0 O 1 0 i I C 8 + P E V u d H J 5 I F R 5 c G U 9 I k Z p b G x T d G F 0 d X M i I F Z h b H V l P S J z V 2 F p d G l u Z 0 Z v c k V 4 Y 2 V s U m V m c m V z a C I g L z 4 8 R W 5 0 c n k g V H l w Z T 0 i U X V l c n l J R C I g V m F s d W U 9 I n N k M W U x M G N h M y 0 w Z D E 2 L T Q y N j g t O T k 3 Y S 0 5 Z W N i M j M 3 M m Q 1 Z D M i I C 8 + P E V u d H J 5 I F R 5 c G U 9 I k Z p b G x D b 3 V u d C I g V m F s d W U 9 I m w w I i A v P j x F b n R y e S B U e X B l P S J B Z G R l Z F R v R G F 0 Y U 1 v Z G V s I i B W Y W x 1 Z T 0 i b D A i I C 8 + P E V u d H J 5 I F R 5 c G U 9 I l J l b G F 0 a W 9 u c 2 h p c E l u Z m 9 D b 2 5 0 Y W l u Z X I i I F Z h b H V l P S J z e y Z x d W 9 0 O 2 N v b H V t b k N v d W 5 0 J n F 1 b 3 Q 7 O j I s J n F 1 b 3 Q 7 a 2 V 5 Q 2 9 s d W 1 u T m F t Z X M m c X V v d D s 6 W 1 0 s J n F 1 b 3 Q 7 c X V l c n l S Z W x h d G l v b n N o a X B z J n F 1 b 3 Q 7 O l t d L C Z x d W 9 0 O 2 N v b H V t b k l k Z W 5 0 a X R p Z X M m c X V v d D s 6 W y Z x d W 9 0 O 1 N l Y 3 R p b 2 4 x L 0 x l d m V y Y W 5 j Z X N w Z W N p Z m l r Y X R p b 2 5 z d G F i Z W x f Z W d l b n N r Y W J l c i / D h m 5 k c m V 0 I H R 5 c G U u e 1 B h c m F t Z X R l c m 5 h d m 4 s N D V 9 J n F 1 b 3 Q 7 L C Z x d W 9 0 O 1 N l Y 3 R p b 2 4 x L 0 x l d m V y Y W 5 j Z X N w Z W N p Z m l r Y X R p b 2 5 z d G F i Z W x f Z W d l b n N r Y W J l c i / D h m 5 k c m V 0 I H R 5 c G U u e 0 d V S U Q s N D Z 9 J n F 1 b 3 Q 7 X S w m c X V v d D t D b 2 x 1 b W 5 D b 3 V u d C Z x d W 9 0 O z o y L C Z x d W 9 0 O 0 t l e U N v b H V t b k 5 h b W V z J n F 1 b 3 Q 7 O l t d L C Z x d W 9 0 O 0 N v b H V t b k l k Z W 5 0 a X R p Z X M m c X V v d D s 6 W y Z x d W 9 0 O 1 N l Y 3 R p b 2 4 x L 0 x l d m V y Y W 5 j Z X N w Z W N p Z m l r Y X R p b 2 5 z d G F i Z W x f Z W d l b n N r Y W J l c i / D h m 5 k c m V 0 I H R 5 c G U u e 1 B h c m F t Z X R l c m 5 h d m 4 s N D V 9 J n F 1 b 3 Q 7 L C Z x d W 9 0 O 1 N l Y 3 R p b 2 4 x L 0 x l d m V y Y W 5 j Z X N w Z W N p Z m l r Y X R p b 2 5 z d G F i Z W x f Z W d l b n N r Y W J l c i / D h m 5 k c m V 0 I H R 5 c G U u e 0 d V S U Q s N D Z 9 J n F 1 b 3 Q 7 X S w m c X V v d D t S Z W x h d G l v b n N o a X B J b m Z v J n F 1 b 3 Q 7 O l t d f S I g L z 4 8 L 1 N 0 Y W J s Z U V u d H J p Z X M + P C 9 J d G V t P j x J d G V t P j x J d G V t T G 9 j Y X R p b 2 4 + P E l 0 Z W 1 U e X B l P k Z v c m 1 1 b G E 8 L 0 l 0 Z W 1 U e X B l P j x J d G V t U G F 0 a D 5 T Z W N 0 a W 9 u M S 9 M Z X Z l c m F u Y 2 V z c G V j a W Z p a 2 F 0 a W 9 u c 3 R h Y m V s X 2 V n Z W 5 z a 2 F i Z X I v S 2 l s Z G U 8 L 0 l 0 Z W 1 Q Y X R o P j w v S X R l b U x v Y 2 F 0 a W 9 u P j x T d G F i b G V F b n R y a W V z I C 8 + P C 9 J d G V t P j x J d G V t P j x J d G V t T G 9 j Y X R p b 2 4 + P E l 0 Z W 1 U e X B l P k Z v c m 1 1 b G E 8 L 0 l 0 Z W 1 U e X B l P j x J d G V t U G F 0 a D 5 T Z W N 0 a W 9 u M S 9 M Z X Z l c m F u Y 2 V z c G V j a W Z p a 2 F 0 a W 9 u c 3 R h Y m V s X 2 V n Z W 5 z a 2 F i Z X I v J U M z J T g 2 b m R y Z X Q l M j B 0 e X B l P C 9 J d G V t U G F 0 a D 4 8 L 0 l 0 Z W 1 M b 2 N h d G l v b j 4 8 U 3 R h Y m x l R W 5 0 c m l l c y A v P j w v S X R l b T 4 8 S X R l b T 4 8 S X R l b U x v Y 2 F 0 a W 9 u P j x J d G V t V H l w Z T 5 G b 3 J t d W x h P C 9 J d G V t V H l w Z T 4 8 S X R l b V B h d G g + U 2 V j d G l v b j E v T G V 2 Z X J h b m N l c 3 B l Y 2 l m a W t h d G l v b n N 0 Y W J l b F 9 l Z 2 V u c 2 t h Y m V y L 0 Z q Z X J u Z W R l J T I w a 2 9 s b 2 5 u Z X I 8 L 0 l 0 Z W 1 Q Y X R o P j w v S X R l b U x v Y 2 F 0 a W 9 u P j x T d G F i b G V F b n R y a W V z I C 8 + P C 9 J d G V t P j x J d G V t P j x J d G V t T G 9 j Y X R p b 2 4 + P E l 0 Z W 1 U e X B l P k Z v c m 1 1 b G E 8 L 0 l 0 Z W 1 U e X B l P j x J d G V t U G F 0 a D 5 T Z W N 0 a W 9 u M S 9 M Z X Z l c m F u Y 2 V z c G V j a W Z p a 2 F 0 a W 9 u c 3 R h Y m V s X 2 V n Z W 5 z a 2 F i Z X J f M j 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M Z X Z l c m F u Y 2 V z c G V j a W Z p a 2 F 0 a W 9 u c 3 R h Y m V s X 2 V n Z W 5 z a 2 F i Z X J f M y I g L z 4 8 R W 5 0 c n k g V H l w Z T 0 i R m l s b G V k Q 2 9 t c G x l d G V S Z X N 1 b H R U b 1 d v c m t z a G V l d C I g V m F s d W U 9 I m w x I i A v P j x F b n R y e S B U e X B l P S J S Z W N v d m V y e V R h c m d l d F N o Z W V 0 I i B W Y W x 1 Z T 0 i c 0 F y a z E i I C 8 + P E V u d H J 5 I F R 5 c G U 9 I l J l Y 2 9 2 Z X J 5 V G F y Z 2 V 0 Q 2 9 s d W 1 u I i B W Y W x 1 Z T 0 i b D E i I C 8 + P E V u d H J 5 I F R 5 c G U 9 I l J l Y 2 9 2 Z X J 5 V G F y Z 2 V 0 U m 9 3 I i B W Y W x 1 Z T 0 i b D E i I C 8 + P E V u d H J 5 I F R 5 c G U 9 I k Z p b G x T d G F 0 d X M i I F Z h b H V l P S J z Q 2 9 t c G x l d G U i I C 8 + P E V u d H J 5 I F R 5 c G U 9 I k Z p b G x D b 2 x 1 b W 5 O Y W 1 l c y I g V m F s d W U 9 I n N b J n F 1 b 3 Q 7 S 2 F 0 Z W d v c m k m c X V v d D s s J n F 1 b 3 Q 7 Q X J l Y U N h d G V n b 3 J 5 J n F 1 b 3 Q 7 L C Z x d W 9 0 O 0 J 1 a W x k a W 5 n T n V t Y m V y J n F 1 b 3 Q 7 L C Z x d W 9 0 O 0 J 1 a W x k a W 5 n V H l w Z S Z x d W 9 0 O y w m c X V v d D t D Q 0 l B Y 3 R 1 Y W x V c 2 V D b G F z c 0 N v Z G U m c X V v d D s s J n F 1 b 3 Q 7 Q X J 0 a W N s Z U 5 h b W V b V H l w Z V 0 m c X V v d D s s J n F 1 b 3 Q 7 Q X J 0 a W N s Z U 5 1 b W J l c l t U e X B l X S Z x d W 9 0 O y w m c X V v d D t D Q 0 l B Y 3 R 1 Y W x V c 2 V O Y W 1 l J n F 1 b 3 Q 7 L C Z x d W 9 0 O 0 N D S U N s Y X N z Q 2 9 k Z S Z x d W 9 0 O y w m c X V v d D t D Q 0 l D b G F z c 0 N v Z G V W Z X J z a W 9 u J n F 1 b 3 Q 7 L C Z x d W 9 0 O 0 N D S U N s Y X N z a W Z p Y 2 F 0 a W 9 u J n F 1 b 3 Q 7 L C Z x d W 9 0 O 0 N D S U N s Y X N z T m F t Z S Z x d W 9 0 O y w m c X V v d D t D Q 0 l D b G F z c 0 N v Z G V b V H l w Z V 0 m c X V v d D s s J n F 1 b 3 Q 7 Q 0 N J R G V z a W d u Z W R V c 2 V D b G F z c 0 N v Z G U m c X V v d D s s J n F 1 b 3 Q 7 Q 0 N J Q 2 x h c 3 N D b 2 R l V m V y c 2 l v b l t U e X B l X S Z x d W 9 0 O y w m c X V v d D t D Q 0 l E Z X N p Z 2 5 l Z F V z Z U 5 h b W U m c X V v d D s s J n F 1 b 3 Q 7 Q 0 N J Q 2 x h c 3 N p Z m l j Y X R p b 2 5 b V H l w Z V 0 m c X V v d D s s J n F 1 b 3 Q 7 Q 0 N J V G 9 w b m 9 k Z S Z x d W 9 0 O y w m c X V v d D t D Q 0 l D b G F z c 0 5 h b W V b V H l w Z V 0 m c X V v d D s s J n F 1 b 3 Q 7 R G V w Y X J 0 b W V u d E 5 h b W U m c X V v d D s s J n F 1 b 3 Q 7 R G V w Y X J 0 b W V u d E 5 1 b W J l c i Z x d W 9 0 O y w m c X V v d D t H c m 9 z c 1 B s Y W 5 u Z W R B c m V h J n F 1 b 3 Q 7 L C Z x d W 9 0 O 0 N D S V R v c G 5 v Z G V b V H l w Z V 0 m c X V v d D s s J n F 1 b 3 Q 7 Q 2 9 t Y n V z d G l i b G V b V H l w Z V 0 m c X V v d D s s J n F 1 b 3 Q 7 S X N F e H R l c m 5 h b C Z x d W 9 0 O y w m c X V v d D t D b 2 1 w Y X J 0 b W V u d G F 0 a W 9 u W 1 R 5 c G V d J n F 1 b 3 Q 7 L C Z x d W 9 0 O 0 5 l d F B s Y W 5 u Z W R B c m V h J n F 1 b 3 Q 7 L C Z x d W 9 0 O 0 9 j Y 3 V w Y W 5 j e U 5 1 b W J l c i Z x d W 9 0 O y w m c X V v d D t P Y 2 N 1 c G F u Y 3 l O d W 1 i Z X J Q Z W F r J n F 1 b 3 Q 7 L C Z x d W 9 0 O 1 J v b 2 1 G d W 5 j d G l v b n N D Y X R l Z 2 9 y e S Z x d W 9 0 O y w m c X V v d D t S b 2 9 t R n V u Y 3 R p b 2 5 z T n V t Y m V y J n F 1 b 3 Q 7 L C Z x d W 9 0 O 0 Z p c m V S Y X R p b m d b V H l w Z V 0 m c X V v d D s s J n F 1 b 3 Q 7 U m 9 v b U 5 h b W V B Y m J y Z X Z p Y X R p b 2 4 m c X V v d D s s J n F 1 b 3 Q 7 Q U J E T C Z x d W 9 0 O y w m c X V v d D t B Q k T D h S Z x d W 9 0 O y w m c X V v d D t B Y 2 N l c 3 N D b 2 5 0 c m 9 s J n F 1 b 3 Q 7 L C Z x d W 9 0 O 0 N v b W J 1 c 3 R p Y m x l X 1 J l c S Z x d W 9 0 O y w m c X V v d D t D b 2 1 w Y X J 0 b W V u d G F 0 a W 9 u X 1 J l c S Z x d W 9 0 O y w m c X V v d D t F e H B v c 3 V y Z U N s Y X N z J n F 1 b 3 Q 7 L C Z x d W 9 0 O 0 Z p c m V F e G l 0 J n F 1 b 3 Q 7 L C Z x d W 9 0 O 0 Z p c m V S Y X R p b m d f U m V x J n F 1 b 3 Q 7 L C Z x d W 9 0 O 0 Z p c m V S a X N r R m F j d G 9 y J n F 1 b 3 Q 7 L C Z x d W 9 0 O 0 d l b 2 d y Y X B o a W N h b F J v b 2 1 O d W 1 i Z X I m c X V v d D s s J n F 1 b 3 Q 7 S G F u Z G l j Y X B B Y 2 N l c 3 N p Y m x l J n F 1 b 3 Q 7 L C Z x d W 9 0 O 0 h h c 0 5 v b l N r a W R T d X J m Y W N l J n F 1 b 3 Q 7 L C Z x d W 9 0 O 0 l t c G F j d E l u c 3 V s Y X R p b 2 5 D b G F z c 1 9 S Z X E m c X V v d D s s J n F 1 b 3 Q 7 T G 9 h Z E J l Y X J p b m c m c X V v d D s s J n F 1 b 3 Q 7 U H V i b G l j b H l B Y 2 N l c 3 N p Y m x l J n F 1 b 3 Q 7 L C Z x d W 9 0 O 1 N t b 2 t l U 3 R v c C Z x d W 9 0 O y w m c X V v d D t T b 3 V u Z F R y Y W 5 z b W l z c 2 l v b k N s Y X N z X 1 J l c S Z x d W 9 0 O y w m c X V v d D t T d H J 1 Y 3 R 1 c m F s Q 2 x h c 3 M m c X V v d D s s J n F 1 b 3 Q 7 U 3 V y Z m F j Z V N w c m V h Z E 9 m R m x h b W V b V H l w Z V 0 m c X V v d D s s J n F 1 b 3 Q 7 U 3 V y Z m F j Z V N w c m V h Z E 9 m R m x h b W V f U m V x J n F 1 b 3 Q 7 L C Z x d W 9 0 O 1 R o Z X J t Y W x U c m F u c 2 1 p d H R h b m N l X 1 J l c S Z x d W 9 0 O y w m c X V v d D t D Q 0 l N Y W l u V H l w Z U l E J n F 1 b 3 Q 7 L C Z x d W 9 0 O 0 N D S U 1 h a W 5 U e X B l S U R b V H l w Z V 0 m c X V v d D s s J n F 1 b 3 Q 7 Q 0 N J T W F p b l R 5 c G V O Y W 1 l J n F 1 b 3 Q 7 L C Z x d W 9 0 O 0 N D S U 1 h a W 5 U e X B l T m F t Z V t U e X B l X S Z x d W 9 0 O y w m c X V v d D t D Q 0 l T a W 5 n b G V M Z X Z l b E l E J n F 1 b 3 Q 7 L C Z x d W 9 0 O 0 N D S V N 1 Y l R 5 c G V J R C Z x d W 9 0 O y w m c X V v d D t D Q 0 l T d W J U e X B l S U R b V H l w Z V 0 m c X V v d D s s J n F 1 b 3 Q 7 Q 0 N J U 3 V i V H l w Z U 5 h b W U m c X V v d D s s J n F 1 b 3 Q 7 Q 0 N J U 3 V i V H l w Z U 5 h b W V b V H l w Z V 0 m c X V v d D s s J n F 1 b 3 Q 7 Q 0 N J V H l w Z U l E J n F 1 b 3 Q 7 L C Z x d W 9 0 O 0 N D S V R 5 c G V J R F t U e X B l X S Z x d W 9 0 O y w m c X V v d D t D Q 0 l U e X B l T m F t Z S Z x d W 9 0 O y w m c X V v d D t D Q 0 l U e X B l T m F t Z V t U e X B l X S Z x d W 9 0 O y w m c X V v d D t D b 2 5 z d H J 1 Y 3 R p b 2 5 T a X R l J n F 1 b 3 Q 7 L C Z x d W 9 0 O 0 N v b n N 0 c n V j d G l v b l N p d G V a b 2 5 l J n F 1 b 3 Q 7 L C Z x d W 9 0 O 0 d s b 2 J h b F R y Y W R l S X R l b U 5 1 b W J l c l t U e X B l X S Z x d W 9 0 O y w m c X V v d D t J b X B h Y 3 R J b n N 1 b G F 0 a W 9 u Q 2 x h c 3 N b V H l w Z V 0 m c X V v d D s s J n F 1 b 3 Q 7 S W 5 z d G F s b G F 0 a W 9 u R G F 0 Z S Z x d W 9 0 O y w m c X V v d D t J b n R l c n Z h b E 9 m T W F p b n R l b m F u Y 2 V b V H l w Z V 0 m c X V v d D s s J n F 1 b 3 Q 7 T G V h Z E V x d W l 2 Y W x l b n R b V H l w Z V 0 m c X V v d D s s J n F 1 b 3 Q 7 T W 9 k Z W x O d W 1 i Z X J b V H l w Z V 0 m c X V v d D s s J n F 1 b 3 Q 7 U H J v Y 3 V y Z W 1 l b n R E Y X R l J n F 1 b 3 Q 7 L C Z x d W 9 0 O 1 B y b 2 R 1 Y 2 V y W 1 R 5 c G V d J n F 1 b 3 Q 7 L C Z x d W 9 0 O 1 B y b 2 R 1 Y 3 R O Y W 1 l W 1 R 5 c G V d J n F 1 b 3 Q 7 L C Z x d W 9 0 O 1 B y b 2 R 1 Y 3 R O d W 1 i Z X J b V H l w Z V 0 m c X V v d D s s J n F 1 b 3 Q 7 U 2 V y a W F s T n V t Y m V y J n F 1 b 3 Q 7 L C Z x d W 9 0 O 1 N v d W 5 k V H J h b n N t a X N z a W 9 u Q 2 x h c 3 N b V H l w Z V 0 m c X V v d D s s J n F 1 b 3 Q 7 U 3 l z d G V t S 2 V 5 T n V t Y m V y J n F 1 b 3 Q 7 L C Z x d W 9 0 O 1 R o Z X J t Y W x U c m F u c 2 1 p d H R h b m N l W 1 R 5 c G V d J n F 1 b 3 Q 7 L C Z x d W 9 0 O 1 d h c n J h b n R 5 R W 5 k R G F 0 Z S Z x d W 9 0 O y w m c X V v d D t X Y X J y Y W 5 0 e V B l c m l v Z C Z x d W 9 0 O y w m c X V v d D t X Y X J y Y W 5 0 e V N 0 Y X J 0 R G F 0 Z S Z x d W 9 0 O 1 0 i I C 8 + P E V u d H J 5 I F R 5 c G U 9 I k Z p b G x D b 2 x 1 b W 5 U e X B l c y I g V m F s d W U 9 I n N C Z 1 l H Q m d Z R 0 J n W U d C Z 1 l H Q m d Z R 0 J n W U d C Z 1 l H Q m d Z R 0 J n W U d C Z 1 l H Q m d Z R 0 J n W U d C Z 1 l H Q m d Z R 0 J n W U d C Z 1 l H Q m d Z R 0 J n W U d C Z 1 l H Q m d Z R 0 J n W U d C Z 1 l H Q m d Z R 0 F B W U F B Q V l H Q U F Z R 0 J n W U d C Z 1 l B Q U F B P S I g L z 4 8 R W 5 0 c n k g V H l w Z T 0 i R m l s b E x h c 3 R V c G R h d G V k I i B W Y W x 1 Z T 0 i Z D I w M j I t M T A t M D d U M T E 6 M D U 6 M z E u M D k 1 N T Q 3 N 1 o i I C 8 + P E V u d H J 5 I F R 5 c G U 9 I k Z p b G x F c n J v c k N v d W 5 0 I i B W Y W x 1 Z T 0 i b D A i I C 8 + P E V u d H J 5 I F R 5 c G U 9 I k Z p b G x F c n J v c k N v Z G U i I F Z h b H V l P S J z V W 5 r b m 9 3 b i I g L z 4 8 R W 5 0 c n k g V H l w Z T 0 i R m l s b E N v d W 5 0 I i B W Y W x 1 Z T 0 i b D E 4 N y I g L z 4 8 R W 5 0 c n k g V H l w Z T 0 i Q W R k Z W R U b 0 R h d G F N b 2 R l b C I g V m F s d W U 9 I m w w I i A v P j x F b n R y e S B U e X B l P S J R d W V y e U l E I i B W Y W x 1 Z T 0 i c z M y M j g w Y T k w L T J j N m Y t N D R l N i 0 4 Y j M 3 L W J m Z j h l M T Q 4 O G V l O C I g L z 4 8 R W 5 0 c n k g V H l w Z T 0 i U m V s Y X R p b 2 5 z a G l w S W 5 m b 0 N v b n R h a W 5 l c i I g V m F s d W U 9 I n N 7 J n F 1 b 3 Q 7 Y 2 9 s d W 1 u Q 2 9 1 b n Q m c X V v d D s 6 O D Y s J n F 1 b 3 Q 7 a 2 V 5 Q 2 9 s d W 1 u T m F t Z X M m c X V v d D s 6 W 1 0 s J n F 1 b 3 Q 7 c X V l c n l S Z W x h d G l v b n N o a X B z J n F 1 b 3 Q 7 O l t d L C Z x d W 9 0 O 2 N v b H V t b k l k Z W 5 0 a X R p Z X M m c X V v d D s 6 W y Z x d W 9 0 O 1 N l Y 3 R p b 2 4 x L 0 x l d m V y Y W 5 j Z X N w Z W N p Z m l r Y X R p b 2 5 z d G F i Z W x f Z W d l b n N r Y W J l c l 8 y L 8 O G b m R y Z X Q g d H l w Z T E u e 1 B h c m F t Z X R l c m 5 h d m 4 s M H 0 m c X V v d D s s J n F 1 b 3 Q 7 U 2 V j d G l v b j E v T G V 2 Z X J h b m N l c 3 B l Y 2 l m a W t h d G l v b n N 0 Y W J l b F 9 l Z 2 V u c 2 t h Y m V y X z I v w 4 Z u Z H J l d C B 0 e X B l M S 5 7 Q X J l Y U N h d G V n b 3 J 5 L D F 9 J n F 1 b 3 Q 7 L C Z x d W 9 0 O 1 N l Y 3 R p b 2 4 x L 0 x l d m V y Y W 5 j Z X N w Z W N p Z m l r Y X R p b 2 5 z d G F i Z W x f Z W d l b n N r Y W J l c l 8 y L 8 O G b m R y Z X Q g d H l w Z T E u e 0 J 1 a W x k a W 5 n T n V t Y m V y L D J 9 J n F 1 b 3 Q 7 L C Z x d W 9 0 O 1 N l Y 3 R p b 2 4 x L 0 x l d m V y Y W 5 j Z X N w Z W N p Z m l r Y X R p b 2 5 z d G F i Z W x f Z W d l b n N r Y W J l c l 8 y L 8 O G b m R y Z X Q g d H l w Z T E u e 0 J 1 a W x k a W 5 n V H l w Z S w z f S Z x d W 9 0 O y w m c X V v d D t T Z W N 0 a W 9 u M S 9 M Z X Z l c m F u Y 2 V z c G V j a W Z p a 2 F 0 a W 9 u c 3 R h Y m V s X 2 V n Z W 5 z a 2 F i Z X J f M i / D h m 5 k c m V 0 I H R 5 c G U x L n t D Q 0 l B Y 3 R 1 Y W x V c 2 V D b G F z c 0 N v Z G U s N H 0 m c X V v d D s s J n F 1 b 3 Q 7 U 2 V j d G l v b j E v T G V 2 Z X J h b m N l c 3 B l Y 2 l m a W t h d G l v b n N 0 Y W J l b F 9 l Z 2 V u c 2 t h Y m V y X z I v w 4 Z u Z H J l d C B 0 e X B l M S 5 7 Q X J 0 a W N s Z U 5 h b W V b V H l w Z V 0 s N X 0 m c X V v d D s s J n F 1 b 3 Q 7 U 2 V j d G l v b j E v T G V 2 Z X J h b m N l c 3 B l Y 2 l m a W t h d G l v b n N 0 Y W J l b F 9 l Z 2 V u c 2 t h Y m V y X z I v w 4 Z u Z H J l d C B 0 e X B l M S 5 7 Q X J 0 a W N s Z U 5 1 b W J l c l t U e X B l X S w 2 f S Z x d W 9 0 O y w m c X V v d D t T Z W N 0 a W 9 u M S 9 M Z X Z l c m F u Y 2 V z c G V j a W Z p a 2 F 0 a W 9 u c 3 R h Y m V s X 2 V n Z W 5 z a 2 F i Z X J f M i / D h m 5 k c m V 0 I H R 5 c G U x L n t D Q 0 l B Y 3 R 1 Y W x V c 2 V O Y W 1 l L D d 9 J n F 1 b 3 Q 7 L C Z x d W 9 0 O 1 N l Y 3 R p b 2 4 x L 0 x l d m V y Y W 5 j Z X N w Z W N p Z m l r Y X R p b 2 5 z d G F i Z W x f Z W d l b n N r Y W J l c l 8 y L 8 O G b m R y Z X Q g d H l w Z T E u e 0 N D S U N s Y X N z Q 2 9 k Z S w 4 f S Z x d W 9 0 O y w m c X V v d D t T Z W N 0 a W 9 u M S 9 M Z X Z l c m F u Y 2 V z c G V j a W Z p a 2 F 0 a W 9 u c 3 R h Y m V s X 2 V n Z W 5 z a 2 F i Z X J f M i / D h m 5 k c m V 0 I H R 5 c G U x L n t D Q 0 l D b G F z c 0 N v Z G V W Z X J z a W 9 u L D l 9 J n F 1 b 3 Q 7 L C Z x d W 9 0 O 1 N l Y 3 R p b 2 4 x L 0 x l d m V y Y W 5 j Z X N w Z W N p Z m l r Y X R p b 2 5 z d G F i Z W x f Z W d l b n N r Y W J l c l 8 y L 8 O G b m R y Z X Q g d H l w Z T E u e 0 N D S U N s Y X N z a W Z p Y 2 F 0 a W 9 u L D E w f S Z x d W 9 0 O y w m c X V v d D t T Z W N 0 a W 9 u M S 9 M Z X Z l c m F u Y 2 V z c G V j a W Z p a 2 F 0 a W 9 u c 3 R h Y m V s X 2 V n Z W 5 z a 2 F i Z X J f M i / D h m 5 k c m V 0 I H R 5 c G U x L n t D Q 0 l D b G F z c 0 5 h b W U s M T F 9 J n F 1 b 3 Q 7 L C Z x d W 9 0 O 1 N l Y 3 R p b 2 4 x L 0 x l d m V y Y W 5 j Z X N w Z W N p Z m l r Y X R p b 2 5 z d G F i Z W x f Z W d l b n N r Y W J l c l 8 y L 8 O G b m R y Z X Q g d H l w Z T E u e 0 N D S U N s Y X N z Q 2 9 k Z V t U e X B l X S w x M n 0 m c X V v d D s s J n F 1 b 3 Q 7 U 2 V j d G l v b j E v T G V 2 Z X J h b m N l c 3 B l Y 2 l m a W t h d G l v b n N 0 Y W J l b F 9 l Z 2 V u c 2 t h Y m V y X z I v w 4 Z u Z H J l d C B 0 e X B l M S 5 7 Q 0 N J R G V z a W d u Z W R V c 2 V D b G F z c 0 N v Z G U s M T N 9 J n F 1 b 3 Q 7 L C Z x d W 9 0 O 1 N l Y 3 R p b 2 4 x L 0 x l d m V y Y W 5 j Z X N w Z W N p Z m l r Y X R p b 2 5 z d G F i Z W x f Z W d l b n N r Y W J l c l 8 y L 8 O G b m R y Z X Q g d H l w Z T E u e 0 N D S U N s Y X N z Q 2 9 k Z V Z l c n N p b 2 5 b V H l w Z V 0 s M T R 9 J n F 1 b 3 Q 7 L C Z x d W 9 0 O 1 N l Y 3 R p b 2 4 x L 0 x l d m V y Y W 5 j Z X N w Z W N p Z m l r Y X R p b 2 5 z d G F i Z W x f Z W d l b n N r Y W J l c l 8 y L 8 O G b m R y Z X Q g d H l w Z T E u e 0 N D S U R l c 2 l n b m V k V X N l T m F t Z S w x N X 0 m c X V v d D s s J n F 1 b 3 Q 7 U 2 V j d G l v b j E v T G V 2 Z X J h b m N l c 3 B l Y 2 l m a W t h d G l v b n N 0 Y W J l b F 9 l Z 2 V u c 2 t h Y m V y X z I v w 4 Z u Z H J l d C B 0 e X B l M S 5 7 Q 0 N J Q 2 x h c 3 N p Z m l j Y X R p b 2 5 b V H l w Z V 0 s M T Z 9 J n F 1 b 3 Q 7 L C Z x d W 9 0 O 1 N l Y 3 R p b 2 4 x L 0 x l d m V y Y W 5 j Z X N w Z W N p Z m l r Y X R p b 2 5 z d G F i Z W x f Z W d l b n N r Y W J l c l 8 y L 8 O G b m R y Z X Q g d H l w Z T E u e 0 N D S V R v c G 5 v Z G U s M T d 9 J n F 1 b 3 Q 7 L C Z x d W 9 0 O 1 N l Y 3 R p b 2 4 x L 0 x l d m V y Y W 5 j Z X N w Z W N p Z m l r Y X R p b 2 5 z d G F i Z W x f Z W d l b n N r Y W J l c l 8 y L 8 O G b m R y Z X Q g d H l w Z T E u e 0 N D S U N s Y X N z T m F t Z V t U e X B l X S w x O H 0 m c X V v d D s s J n F 1 b 3 Q 7 U 2 V j d G l v b j E v T G V 2 Z X J h b m N l c 3 B l Y 2 l m a W t h d G l v b n N 0 Y W J l b F 9 l Z 2 V u c 2 t h Y m V y X z I v w 4 Z u Z H J l d C B 0 e X B l M S 5 7 R G V w Y X J 0 b W V u d E 5 h b W U s M T l 9 J n F 1 b 3 Q 7 L C Z x d W 9 0 O 1 N l Y 3 R p b 2 4 x L 0 x l d m V y Y W 5 j Z X N w Z W N p Z m l r Y X R p b 2 5 z d G F i Z W x f Z W d l b n N r Y W J l c l 8 y L 8 O G b m R y Z X Q g d H l w Z T E u e 0 R l c G F y d G 1 l b n R O d W 1 i Z X I s M j B 9 J n F 1 b 3 Q 7 L C Z x d W 9 0 O 1 N l Y 3 R p b 2 4 x L 0 x l d m V y Y W 5 j Z X N w Z W N p Z m l r Y X R p b 2 5 z d G F i Z W x f Z W d l b n N r Y W J l c l 8 y L 8 O G b m R y Z X Q g d H l w Z T E u e 0 d y b 3 N z U G x h b m 5 l Z E F y Z W E s M j F 9 J n F 1 b 3 Q 7 L C Z x d W 9 0 O 1 N l Y 3 R p b 2 4 x L 0 x l d m V y Y W 5 j Z X N w Z W N p Z m l r Y X R p b 2 5 z d G F i Z W x f Z W d l b n N r Y W J l c l 8 y L 8 O G b m R y Z X Q g d H l w Z T E u e 0 N D S V R v c G 5 v Z G V b V H l w Z V 0 s M j J 9 J n F 1 b 3 Q 7 L C Z x d W 9 0 O 1 N l Y 3 R p b 2 4 x L 0 x l d m V y Y W 5 j Z X N w Z W N p Z m l r Y X R p b 2 5 z d G F i Z W x f Z W d l b n N r Y W J l c l 8 y L 8 O G b m R y Z X Q g d H l w Z T E u e 0 N v b W J 1 c 3 R p Y m x l W 1 R 5 c G V d L D I z f S Z x d W 9 0 O y w m c X V v d D t T Z W N 0 a W 9 u M S 9 M Z X Z l c m F u Y 2 V z c G V j a W Z p a 2 F 0 a W 9 u c 3 R h Y m V s X 2 V n Z W 5 z a 2 F i Z X J f M i / D h m 5 k c m V 0 I H R 5 c G U x L n t J c 0 V 4 d G V y b m F s L D I 0 f S Z x d W 9 0 O y w m c X V v d D t T Z W N 0 a W 9 u M S 9 M Z X Z l c m F u Y 2 V z c G V j a W Z p a 2 F 0 a W 9 u c 3 R h Y m V s X 2 V n Z W 5 z a 2 F i Z X J f M i / D h m 5 k c m V 0 I H R 5 c G U x L n t D b 2 1 w Y X J 0 b W V u d G F 0 a W 9 u W 1 R 5 c G V d L D I 1 f S Z x d W 9 0 O y w m c X V v d D t T Z W N 0 a W 9 u M S 9 M Z X Z l c m F u Y 2 V z c G V j a W Z p a 2 F 0 a W 9 u c 3 R h Y m V s X 2 V n Z W 5 z a 2 F i Z X J f M i / D h m 5 k c m V 0 I H R 5 c G U x L n t O Z X R Q b G F u b m V k Q X J l Y S w y N n 0 m c X V v d D s s J n F 1 b 3 Q 7 U 2 V j d G l v b j E v T G V 2 Z X J h b m N l c 3 B l Y 2 l m a W t h d G l v b n N 0 Y W J l b F 9 l Z 2 V u c 2 t h Y m V y X z I v w 4 Z u Z H J l d C B 0 e X B l M S 5 7 T 2 N j d X B h b m N 5 T n V t Y m V y L D I 3 f S Z x d W 9 0 O y w m c X V v d D t T Z W N 0 a W 9 u M S 9 M Z X Z l c m F u Y 2 V z c G V j a W Z p a 2 F 0 a W 9 u c 3 R h Y m V s X 2 V n Z W 5 z a 2 F i Z X J f M i / D h m 5 k c m V 0 I H R 5 c G U x L n t P Y 2 N 1 c G F u Y 3 l O d W 1 i Z X J Q Z W F r L D I 4 f S Z x d W 9 0 O y w m c X V v d D t T Z W N 0 a W 9 u M S 9 M Z X Z l c m F u Y 2 V z c G V j a W Z p a 2 F 0 a W 9 u c 3 R h Y m V s X 2 V n Z W 5 z a 2 F i Z X J f M i / D h m 5 k c m V 0 I H R 5 c G U x L n t S b 2 9 t R n V u Y 3 R p b 2 5 z Q 2 F 0 Z W d v c n k s M j l 9 J n F 1 b 3 Q 7 L C Z x d W 9 0 O 1 N l Y 3 R p b 2 4 x L 0 x l d m V y Y W 5 j Z X N w Z W N p Z m l r Y X R p b 2 5 z d G F i Z W x f Z W d l b n N r Y W J l c l 8 y L 8 O G b m R y Z X Q g d H l w Z T E u e 1 J v b 2 1 G d W 5 j d G l v b n N O d W 1 i Z X I s M z B 9 J n F 1 b 3 Q 7 L C Z x d W 9 0 O 1 N l Y 3 R p b 2 4 x L 0 x l d m V y Y W 5 j Z X N w Z W N p Z m l r Y X R p b 2 5 z d G F i Z W x f Z W d l b n N r Y W J l c l 8 y L 8 O G b m R y Z X Q g d H l w Z T E u e 0 Z p c m V S Y X R p b m d b V H l w Z V 0 s M z F 9 J n F 1 b 3 Q 7 L C Z x d W 9 0 O 1 N l Y 3 R p b 2 4 x L 0 x l d m V y Y W 5 j Z X N w Z W N p Z m l r Y X R p b 2 5 z d G F i Z W x f Z W d l b n N r Y W J l c l 8 y L 8 O G b m R y Z X Q g d H l w Z T E u e 1 J v b 2 1 O Y W 1 l Q W J i c m V 2 a W F 0 a W 9 u L D M y f S Z x d W 9 0 O y w m c X V v d D t T Z W N 0 a W 9 u M S 9 M Z X Z l c m F u Y 2 V z c G V j a W Z p a 2 F 0 a W 9 u c 3 R h Y m V s X 2 V n Z W 5 z a 2 F i Z X J f M i / D h m 5 k c m V 0 I H R 5 c G U x L n t B Q k R M L D M z f S Z x d W 9 0 O y w m c X V v d D t T Z W N 0 a W 9 u M S 9 M Z X Z l c m F u Y 2 V z c G V j a W Z p a 2 F 0 a W 9 u c 3 R h Y m V s X 2 V n Z W 5 z a 2 F i Z X J f M i / D h m 5 k c m V 0 I H R 5 c G U x L n t B Q k T D h S w z N H 0 m c X V v d D s s J n F 1 b 3 Q 7 U 2 V j d G l v b j E v T G V 2 Z X J h b m N l c 3 B l Y 2 l m a W t h d G l v b n N 0 Y W J l b F 9 l Z 2 V u c 2 t h Y m V y X z I v w 4 Z u Z H J l d C B 0 e X B l M S 5 7 Q W N j Z X N z Q 2 9 u d H J v b C w z N X 0 m c X V v d D s s J n F 1 b 3 Q 7 U 2 V j d G l v b j E v T G V 2 Z X J h b m N l c 3 B l Y 2 l m a W t h d G l v b n N 0 Y W J l b F 9 l Z 2 V u c 2 t h Y m V y X z I v w 4 Z u Z H J l d C B 0 e X B l M S 5 7 Q 2 9 t Y n V z d G l i b G V f U m V x L D M 2 f S Z x d W 9 0 O y w m c X V v d D t T Z W N 0 a W 9 u M S 9 M Z X Z l c m F u Y 2 V z c G V j a W Z p a 2 F 0 a W 9 u c 3 R h Y m V s X 2 V n Z W 5 z a 2 F i Z X J f M i / D h m 5 k c m V 0 I H R 5 c G U x L n t D b 2 1 w Y X J 0 b W V u d G F 0 a W 9 u X 1 J l c S w z N 3 0 m c X V v d D s s J n F 1 b 3 Q 7 U 2 V j d G l v b j E v T G V 2 Z X J h b m N l c 3 B l Y 2 l m a W t h d G l v b n N 0 Y W J l b F 9 l Z 2 V u c 2 t h Y m V y X z I v w 4 Z u Z H J l d C B 0 e X B l M S 5 7 R X h w b 3 N 1 c m V D b G F z c y w z O H 0 m c X V v d D s s J n F 1 b 3 Q 7 U 2 V j d G l v b j E v T G V 2 Z X J h b m N l c 3 B l Y 2 l m a W t h d G l v b n N 0 Y W J l b F 9 l Z 2 V u c 2 t h Y m V y X z I v w 4 Z u Z H J l d C B 0 e X B l M S 5 7 R m l y Z U V 4 a X Q s M z l 9 J n F 1 b 3 Q 7 L C Z x d W 9 0 O 1 N l Y 3 R p b 2 4 x L 0 x l d m V y Y W 5 j Z X N w Z W N p Z m l r Y X R p b 2 5 z d G F i Z W x f Z W d l b n N r Y W J l c l 8 y L 8 O G b m R y Z X Q g d H l w Z T E u e 0 Z p c m V S Y X R p b m d f U m V x L D Q w f S Z x d W 9 0 O y w m c X V v d D t T Z W N 0 a W 9 u M S 9 M Z X Z l c m F u Y 2 V z c G V j a W Z p a 2 F 0 a W 9 u c 3 R h Y m V s X 2 V n Z W 5 z a 2 F i Z X J f M i / D h m 5 k c m V 0 I H R 5 c G U x L n t G a X J l U m l z a 0 Z h Y 3 R v c i w 0 M X 0 m c X V v d D s s J n F 1 b 3 Q 7 U 2 V j d G l v b j E v T G V 2 Z X J h b m N l c 3 B l Y 2 l m a W t h d G l v b n N 0 Y W J l b F 9 l Z 2 V u c 2 t h Y m V y X z I v w 4 Z u Z H J l d C B 0 e X B l M S 5 7 R 2 V v Z 3 J h c G h p Y 2 F s U m 9 v b U 5 1 b W J l c i w 0 M n 0 m c X V v d D s s J n F 1 b 3 Q 7 U 2 V j d G l v b j E v T G V 2 Z X J h b m N l c 3 B l Y 2 l m a W t h d G l v b n N 0 Y W J l b F 9 l Z 2 V u c 2 t h Y m V y X z I v w 4 Z u Z H J l d C B 0 e X B l M S 5 7 S G F u Z G l j Y X B B Y 2 N l c 3 N p Y m x l L D Q z f S Z x d W 9 0 O y w m c X V v d D t T Z W N 0 a W 9 u M S 9 M Z X Z l c m F u Y 2 V z c G V j a W Z p a 2 F 0 a W 9 u c 3 R h Y m V s X 2 V n Z W 5 z a 2 F i Z X J f M i / D h m 5 k c m V 0 I H R 5 c G U x L n t I Y X N O b 2 5 T a 2 l k U 3 V y Z m F j Z S w 0 N H 0 m c X V v d D s s J n F 1 b 3 Q 7 U 2 V j d G l v b j E v T G V 2 Z X J h b m N l c 3 B l Y 2 l m a W t h d G l v b n N 0 Y W J l b F 9 l Z 2 V u c 2 t h Y m V y X z I v w 4 Z u Z H J l d C B 0 e X B l M S 5 7 S W 1 w Y W N 0 S W 5 z d W x h d G l v b k N s Y X N z X 1 J l c S w 0 N X 0 m c X V v d D s s J n F 1 b 3 Q 7 U 2 V j d G l v b j E v T G V 2 Z X J h b m N l c 3 B l Y 2 l m a W t h d G l v b n N 0 Y W J l b F 9 l Z 2 V u c 2 t h Y m V y X z I v w 4 Z u Z H J l d C B 0 e X B l M S 5 7 T G 9 h Z E J l Y X J p b m c s N D Z 9 J n F 1 b 3 Q 7 L C Z x d W 9 0 O 1 N l Y 3 R p b 2 4 x L 0 x l d m V y Y W 5 j Z X N w Z W N p Z m l r Y X R p b 2 5 z d G F i Z W x f Z W d l b n N r Y W J l c l 8 y L 8 O G b m R y Z X Q g d H l w Z T E u e 1 B 1 Y m x p Y 2 x 5 Q W N j Z X N z a W J s Z S w 0 N 3 0 m c X V v d D s s J n F 1 b 3 Q 7 U 2 V j d G l v b j E v T G V 2 Z X J h b m N l c 3 B l Y 2 l m a W t h d G l v b n N 0 Y W J l b F 9 l Z 2 V u c 2 t h Y m V y X z I v w 4 Z u Z H J l d C B 0 e X B l M S 5 7 U 2 1 v a 2 V T d G 9 w L D Q 4 f S Z x d W 9 0 O y w m c X V v d D t T Z W N 0 a W 9 u M S 9 M Z X Z l c m F u Y 2 V z c G V j a W Z p a 2 F 0 a W 9 u c 3 R h Y m V s X 2 V n Z W 5 z a 2 F i Z X J f M i / D h m 5 k c m V 0 I H R 5 c G U x L n t T b 3 V u Z F R y Y W 5 z b W l z c 2 l v b k N s Y X N z X 1 J l c S w 0 O X 0 m c X V v d D s s J n F 1 b 3 Q 7 U 2 V j d G l v b j E v T G V 2 Z X J h b m N l c 3 B l Y 2 l m a W t h d G l v b n N 0 Y W J l b F 9 l Z 2 V u c 2 t h Y m V y X z I v w 4 Z u Z H J l d C B 0 e X B l M S 5 7 U 3 R y d W N 0 d X J h b E N s Y X N z L D U w f S Z x d W 9 0 O y w m c X V v d D t T Z W N 0 a W 9 u M S 9 M Z X Z l c m F u Y 2 V z c G V j a W Z p a 2 F 0 a W 9 u c 3 R h Y m V s X 2 V n Z W 5 z a 2 F i Z X J f M i / D h m 5 k c m V 0 I H R 5 c G U x L n t T d X J m Y W N l U 3 B y Z W F k T 2 Z G b G F t Z V t U e X B l X S w 1 M X 0 m c X V v d D s s J n F 1 b 3 Q 7 U 2 V j d G l v b j E v T G V 2 Z X J h b m N l c 3 B l Y 2 l m a W t h d G l v b n N 0 Y W J l b F 9 l Z 2 V u c 2 t h Y m V y X z I v w 4 Z u Z H J l d C B 0 e X B l M S 5 7 U 3 V y Z m F j Z V N w c m V h Z E 9 m R m x h b W V f U m V x L D U y f S Z x d W 9 0 O y w m c X V v d D t T Z W N 0 a W 9 u M S 9 M Z X Z l c m F u Y 2 V z c G V j a W Z p a 2 F 0 a W 9 u c 3 R h Y m V s X 2 V n Z W 5 z a 2 F i Z X J f M i / D h m 5 k c m V 0 I H R 5 c G U x L n t U a G V y b W F s V H J h b n N t a X R 0 Y W 5 j Z V 9 S Z X E s N T N 9 J n F 1 b 3 Q 7 L C Z x d W 9 0 O 1 N l Y 3 R p b 2 4 x L 0 x l d m V y Y W 5 j Z X N w Z W N p Z m l r Y X R p b 2 5 z d G F i Z W x f Z W d l b n N r Y W J l c l 8 y L 8 O G b m R y Z X Q g d H l w Z T E u e 0 N D S U 1 h a W 5 U e X B l S U Q s N T R 9 J n F 1 b 3 Q 7 L C Z x d W 9 0 O 1 N l Y 3 R p b 2 4 x L 0 x l d m V y Y W 5 j Z X N w Z W N p Z m l r Y X R p b 2 5 z d G F i Z W x f Z W d l b n N r Y W J l c l 8 y L 8 O G b m R y Z X Q g d H l w Z T E u e 0 N D S U 1 h a W 5 U e X B l S U R b V H l w Z V 0 s N T V 9 J n F 1 b 3 Q 7 L C Z x d W 9 0 O 1 N l Y 3 R p b 2 4 x L 0 x l d m V y Y W 5 j Z X N w Z W N p Z m l r Y X R p b 2 5 z d G F i Z W x f Z W d l b n N r Y W J l c l 8 y L 8 O G b m R y Z X Q g d H l w Z T E u e 0 N D S U 1 h a W 5 U e X B l T m F t Z S w 1 N n 0 m c X V v d D s s J n F 1 b 3 Q 7 U 2 V j d G l v b j E v T G V 2 Z X J h b m N l c 3 B l Y 2 l m a W t h d G l v b n N 0 Y W J l b F 9 l Z 2 V u c 2 t h Y m V y X z I v w 4 Z u Z H J l d C B 0 e X B l M S 5 7 Q 0 N J T W F p b l R 5 c G V O Y W 1 l W 1 R 5 c G V d L D U 3 f S Z x d W 9 0 O y w m c X V v d D t T Z W N 0 a W 9 u M S 9 M Z X Z l c m F u Y 2 V z c G V j a W Z p a 2 F 0 a W 9 u c 3 R h Y m V s X 2 V n Z W 5 z a 2 F i Z X J f M i / D h m 5 k c m V 0 I H R 5 c G U x L n t D Q 0 l T a W 5 n b G V M Z X Z l b E l E L D U 4 f S Z x d W 9 0 O y w m c X V v d D t T Z W N 0 a W 9 u M S 9 M Z X Z l c m F u Y 2 V z c G V j a W Z p a 2 F 0 a W 9 u c 3 R h Y m V s X 2 V n Z W 5 z a 2 F i Z X J f M i / D h m 5 k c m V 0 I H R 5 c G U x L n t D Q 0 l T d W J U e X B l S U Q s N T l 9 J n F 1 b 3 Q 7 L C Z x d W 9 0 O 1 N l Y 3 R p b 2 4 x L 0 x l d m V y Y W 5 j Z X N w Z W N p Z m l r Y X R p b 2 5 z d G F i Z W x f Z W d l b n N r Y W J l c l 8 y L 8 O G b m R y Z X Q g d H l w Z T E u e 0 N D S V N 1 Y l R 5 c G V J R F t U e X B l X S w 2 M H 0 m c X V v d D s s J n F 1 b 3 Q 7 U 2 V j d G l v b j E v T G V 2 Z X J h b m N l c 3 B l Y 2 l m a W t h d G l v b n N 0 Y W J l b F 9 l Z 2 V u c 2 t h Y m V y X z I v w 4 Z u Z H J l d C B 0 e X B l M S 5 7 Q 0 N J U 3 V i V H l w Z U 5 h b W U s N j F 9 J n F 1 b 3 Q 7 L C Z x d W 9 0 O 1 N l Y 3 R p b 2 4 x L 0 x l d m V y Y W 5 j Z X N w Z W N p Z m l r Y X R p b 2 5 z d G F i Z W x f Z W d l b n N r Y W J l c l 8 y L 8 O G b m R y Z X Q g d H l w Z T E u e 0 N D S V N 1 Y l R 5 c G V O Y W 1 l W 1 R 5 c G V d L D Y y f S Z x d W 9 0 O y w m c X V v d D t T Z W N 0 a W 9 u M S 9 M Z X Z l c m F u Y 2 V z c G V j a W Z p a 2 F 0 a W 9 u c 3 R h Y m V s X 2 V n Z W 5 z a 2 F i Z X J f M i / D h m 5 k c m V 0 I H R 5 c G U x L n t D Q 0 l U e X B l S U Q s N j N 9 J n F 1 b 3 Q 7 L C Z x d W 9 0 O 1 N l Y 3 R p b 2 4 x L 0 x l d m V y Y W 5 j Z X N w Z W N p Z m l r Y X R p b 2 5 z d G F i Z W x f Z W d l b n N r Y W J l c l 8 y L 8 O G b m R y Z X Q g d H l w Z T E u e 0 N D S V R 5 c G V J R F t U e X B l X S w 2 N H 0 m c X V v d D s s J n F 1 b 3 Q 7 U 2 V j d G l v b j E v T G V 2 Z X J h b m N l c 3 B l Y 2 l m a W t h d G l v b n N 0 Y W J l b F 9 l Z 2 V u c 2 t h Y m V y X z I v w 4 Z u Z H J l d C B 0 e X B l M S 5 7 Q 0 N J V H l w Z U 5 h b W U s N j V 9 J n F 1 b 3 Q 7 L C Z x d W 9 0 O 1 N l Y 3 R p b 2 4 x L 0 x l d m V y Y W 5 j Z X N w Z W N p Z m l r Y X R p b 2 5 z d G F i Z W x f Z W d l b n N r Y W J l c l 8 y L 8 O G b m R y Z X Q g d H l w Z T E u e 0 N D S V R 5 c G V O Y W 1 l W 1 R 5 c G V d L D Y 2 f S Z x d W 9 0 O y w m c X V v d D t T Z W N 0 a W 9 u M S 9 M Z X Z l c m F u Y 2 V z c G V j a W Z p a 2 F 0 a W 9 u c 3 R h Y m V s X 2 V n Z W 5 z a 2 F i Z X J f M i / D h m 5 k c m V 0 I H R 5 c G U x L n t D b 2 5 z d H J 1 Y 3 R p b 2 5 T a X R l L D Y 3 f S Z x d W 9 0 O y w m c X V v d D t T Z W N 0 a W 9 u M S 9 M Z X Z l c m F u Y 2 V z c G V j a W Z p a 2 F 0 a W 9 u c 3 R h Y m V s X 2 V n Z W 5 z a 2 F i Z X J f M i / D h m 5 k c m V 0 I H R 5 c G U x L n t D b 2 5 z d H J 1 Y 3 R p b 2 5 T a X R l W m 9 u Z S w 2 O H 0 m c X V v d D s s J n F 1 b 3 Q 7 U 2 V j d G l v b j E v T G V 2 Z X J h b m N l c 3 B l Y 2 l m a W t h d G l v b n N 0 Y W J l b F 9 l Z 2 V u c 2 t h Y m V y X z I v w 4 Z u Z H J l d C B 0 e X B l M S 5 7 R 2 x v Y m F s V H J h Z G V J d G V t T n V t Y m V y W 1 R 5 c G V d L D Y 5 f S Z x d W 9 0 O y w m c X V v d D t T Z W N 0 a W 9 u M S 9 M Z X Z l c m F u Y 2 V z c G V j a W Z p a 2 F 0 a W 9 u c 3 R h Y m V s X 2 V n Z W 5 z a 2 F i Z X J f M i / D h m 5 k c m V 0 I H R 5 c G U x L n t J b X B h Y 3 R J b n N 1 b G F 0 a W 9 u Q 2 x h c 3 N b V H l w Z V 0 s N z B 9 J n F 1 b 3 Q 7 L C Z x d W 9 0 O 1 N l Y 3 R p b 2 4 x L 0 x l d m V y Y W 5 j Z X N w Z W N p Z m l r Y X R p b 2 5 z d G F i Z W x f Z W d l b n N r Y W J l c l 8 y L 8 O G b m R y Z X Q g d H l w Z T E u e 0 l u c 3 R h b G x h d G l v b k R h d G U s N z F 9 J n F 1 b 3 Q 7 L C Z x d W 9 0 O 1 N l Y 3 R p b 2 4 x L 0 x l d m V y Y W 5 j Z X N w Z W N p Z m l r Y X R p b 2 5 z d G F i Z W x f Z W d l b n N r Y W J l c l 8 y L 8 O G b m R y Z X Q g d H l w Z T E u e 0 l u d G V y d m F s T 2 Z N Y W l u d G V u Y W 5 j Z V t U e X B l X S w 3 M n 0 m c X V v d D s s J n F 1 b 3 Q 7 U 2 V j d G l v b j E v T G V 2 Z X J h b m N l c 3 B l Y 2 l m a W t h d G l v b n N 0 Y W J l b F 9 l Z 2 V u c 2 t h Y m V y X z I v w 4 Z u Z H J l d C B 0 e X B l M S 5 7 T G V h Z E V x d W l 2 Y W x l b n R b V H l w Z V 0 s N z N 9 J n F 1 b 3 Q 7 L C Z x d W 9 0 O 1 N l Y 3 R p b 2 4 x L 0 x l d m V y Y W 5 j Z X N w Z W N p Z m l r Y X R p b 2 5 z d G F i Z W x f Z W d l b n N r Y W J l c l 8 y L 8 O G b m R y Z X Q g d H l w Z T E u e 0 1 v Z G V s T n V t Y m V y W 1 R 5 c G V d L D c 0 f S Z x d W 9 0 O y w m c X V v d D t T Z W N 0 a W 9 u M S 9 M Z X Z l c m F u Y 2 V z c G V j a W Z p a 2 F 0 a W 9 u c 3 R h Y m V s X 2 V n Z W 5 z a 2 F i Z X J f M i / D h m 5 k c m V 0 I H R 5 c G U x L n t Q c m 9 j d X J l b W V u d E R h d G U s N z V 9 J n F 1 b 3 Q 7 L C Z x d W 9 0 O 1 N l Y 3 R p b 2 4 x L 0 x l d m V y Y W 5 j Z X N w Z W N p Z m l r Y X R p b 2 5 z d G F i Z W x f Z W d l b n N r Y W J l c l 8 y L 8 O G b m R y Z X Q g d H l w Z T E u e 1 B y b 2 R 1 Y 2 V y W 1 R 5 c G V d L D c 2 f S Z x d W 9 0 O y w m c X V v d D t T Z W N 0 a W 9 u M S 9 M Z X Z l c m F u Y 2 V z c G V j a W Z p a 2 F 0 a W 9 u c 3 R h Y m V s X 2 V n Z W 5 z a 2 F i Z X J f M i / D h m 5 k c m V 0 I H R 5 c G U x L n t Q c m 9 k d W N 0 T m F t Z V t U e X B l X S w 3 N 3 0 m c X V v d D s s J n F 1 b 3 Q 7 U 2 V j d G l v b j E v T G V 2 Z X J h b m N l c 3 B l Y 2 l m a W t h d G l v b n N 0 Y W J l b F 9 l Z 2 V u c 2 t h Y m V y X z I v w 4 Z u Z H J l d C B 0 e X B l M S 5 7 U H J v Z H V j d E 5 1 b W J l c l t U e X B l X S w 3 O H 0 m c X V v d D s s J n F 1 b 3 Q 7 U 2 V j d G l v b j E v T G V 2 Z X J h b m N l c 3 B l Y 2 l m a W t h d G l v b n N 0 Y W J l b F 9 l Z 2 V u c 2 t h Y m V y X z I v w 4 Z u Z H J l d C B 0 e X B l M S 5 7 U 2 V y a W F s T n V t Y m V y L D c 5 f S Z x d W 9 0 O y w m c X V v d D t T Z W N 0 a W 9 u M S 9 M Z X Z l c m F u Y 2 V z c G V j a W Z p a 2 F 0 a W 9 u c 3 R h Y m V s X 2 V n Z W 5 z a 2 F i Z X J f M i / D h m 5 k c m V 0 I H R 5 c G U x L n t T b 3 V u Z F R y Y W 5 z b W l z c 2 l v b k N s Y X N z W 1 R 5 c G V d L D g w f S Z x d W 9 0 O y w m c X V v d D t T Z W N 0 a W 9 u M S 9 M Z X Z l c m F u Y 2 V z c G V j a W Z p a 2 F 0 a W 9 u c 3 R h Y m V s X 2 V n Z W 5 z a 2 F i Z X J f M i / D h m 5 k c m V 0 I H R 5 c G U x L n t T e X N 0 Z W 1 L Z X l O d W 1 i Z X I s O D F 9 J n F 1 b 3 Q 7 L C Z x d W 9 0 O 1 N l Y 3 R p b 2 4 x L 0 x l d m V y Y W 5 j Z X N w Z W N p Z m l r Y X R p b 2 5 z d G F i Z W x f Z W d l b n N r Y W J l c l 8 y L 8 O G b m R y Z X Q g d H l w Z T E u e 1 R o Z X J t Y W x U c m F u c 2 1 p d H R h b m N l W 1 R 5 c G V d L D g y f S Z x d W 9 0 O y w m c X V v d D t T Z W N 0 a W 9 u M S 9 M Z X Z l c m F u Y 2 V z c G V j a W Z p a 2 F 0 a W 9 u c 3 R h Y m V s X 2 V n Z W 5 z a 2 F i Z X J f M i / D h m 5 k c m V 0 I H R 5 c G U x L n t X Y X J y Y W 5 0 e U V u Z E R h d G U s O D N 9 J n F 1 b 3 Q 7 L C Z x d W 9 0 O 1 N l Y 3 R p b 2 4 x L 0 x l d m V y Y W 5 j Z X N w Z W N p Z m l r Y X R p b 2 5 z d G F i Z W x f Z W d l b n N r Y W J l c l 8 y L 8 O G b m R y Z X Q g d H l w Z T E u e 1 d h c n J h b n R 5 U G V y a W 9 k L D g 0 f S Z x d W 9 0 O y w m c X V v d D t T Z W N 0 a W 9 u M S 9 M Z X Z l c m F u Y 2 V z c G V j a W Z p a 2 F 0 a W 9 u c 3 R h Y m V s X 2 V n Z W 5 z a 2 F i Z X J f M i / D h m 5 k c m V 0 I H R 5 c G U x L n t X Y X J y Y W 5 0 e V N 0 Y X J 0 R G F 0 Z S w 4 N X 0 m c X V v d D t d L C Z x d W 9 0 O 0 N v b H V t b k N v d W 5 0 J n F 1 b 3 Q 7 O j g 2 L C Z x d W 9 0 O 0 t l e U N v b H V t b k 5 h b W V z J n F 1 b 3 Q 7 O l t d L C Z x d W 9 0 O 0 N v b H V t b k l k Z W 5 0 a X R p Z X M m c X V v d D s 6 W y Z x d W 9 0 O 1 N l Y 3 R p b 2 4 x L 0 x l d m V y Y W 5 j Z X N w Z W N p Z m l r Y X R p b 2 5 z d G F i Z W x f Z W d l b n N r Y W J l c l 8 y L 8 O G b m R y Z X Q g d H l w Z T E u e 1 B h c m F t Z X R l c m 5 h d m 4 s M H 0 m c X V v d D s s J n F 1 b 3 Q 7 U 2 V j d G l v b j E v T G V 2 Z X J h b m N l c 3 B l Y 2 l m a W t h d G l v b n N 0 Y W J l b F 9 l Z 2 V u c 2 t h Y m V y X z I v w 4 Z u Z H J l d C B 0 e X B l M S 5 7 Q X J l Y U N h d G V n b 3 J 5 L D F 9 J n F 1 b 3 Q 7 L C Z x d W 9 0 O 1 N l Y 3 R p b 2 4 x L 0 x l d m V y Y W 5 j Z X N w Z W N p Z m l r Y X R p b 2 5 z d G F i Z W x f Z W d l b n N r Y W J l c l 8 y L 8 O G b m R y Z X Q g d H l w Z T E u e 0 J 1 a W x k a W 5 n T n V t Y m V y L D J 9 J n F 1 b 3 Q 7 L C Z x d W 9 0 O 1 N l Y 3 R p b 2 4 x L 0 x l d m V y Y W 5 j Z X N w Z W N p Z m l r Y X R p b 2 5 z d G F i Z W x f Z W d l b n N r Y W J l c l 8 y L 8 O G b m R y Z X Q g d H l w Z T E u e 0 J 1 a W x k a W 5 n V H l w Z S w z f S Z x d W 9 0 O y w m c X V v d D t T Z W N 0 a W 9 u M S 9 M Z X Z l c m F u Y 2 V z c G V j a W Z p a 2 F 0 a W 9 u c 3 R h Y m V s X 2 V n Z W 5 z a 2 F i Z X J f M i / D h m 5 k c m V 0 I H R 5 c G U x L n t D Q 0 l B Y 3 R 1 Y W x V c 2 V D b G F z c 0 N v Z G U s N H 0 m c X V v d D s s J n F 1 b 3 Q 7 U 2 V j d G l v b j E v T G V 2 Z X J h b m N l c 3 B l Y 2 l m a W t h d G l v b n N 0 Y W J l b F 9 l Z 2 V u c 2 t h Y m V y X z I v w 4 Z u Z H J l d C B 0 e X B l M S 5 7 Q X J 0 a W N s Z U 5 h b W V b V H l w Z V 0 s N X 0 m c X V v d D s s J n F 1 b 3 Q 7 U 2 V j d G l v b j E v T G V 2 Z X J h b m N l c 3 B l Y 2 l m a W t h d G l v b n N 0 Y W J l b F 9 l Z 2 V u c 2 t h Y m V y X z I v w 4 Z u Z H J l d C B 0 e X B l M S 5 7 Q X J 0 a W N s Z U 5 1 b W J l c l t U e X B l X S w 2 f S Z x d W 9 0 O y w m c X V v d D t T Z W N 0 a W 9 u M S 9 M Z X Z l c m F u Y 2 V z c G V j a W Z p a 2 F 0 a W 9 u c 3 R h Y m V s X 2 V n Z W 5 z a 2 F i Z X J f M i / D h m 5 k c m V 0 I H R 5 c G U x L n t D Q 0 l B Y 3 R 1 Y W x V c 2 V O Y W 1 l L D d 9 J n F 1 b 3 Q 7 L C Z x d W 9 0 O 1 N l Y 3 R p b 2 4 x L 0 x l d m V y Y W 5 j Z X N w Z W N p Z m l r Y X R p b 2 5 z d G F i Z W x f Z W d l b n N r Y W J l c l 8 y L 8 O G b m R y Z X Q g d H l w Z T E u e 0 N D S U N s Y X N z Q 2 9 k Z S w 4 f S Z x d W 9 0 O y w m c X V v d D t T Z W N 0 a W 9 u M S 9 M Z X Z l c m F u Y 2 V z c G V j a W Z p a 2 F 0 a W 9 u c 3 R h Y m V s X 2 V n Z W 5 z a 2 F i Z X J f M i / D h m 5 k c m V 0 I H R 5 c G U x L n t D Q 0 l D b G F z c 0 N v Z G V W Z X J z a W 9 u L D l 9 J n F 1 b 3 Q 7 L C Z x d W 9 0 O 1 N l Y 3 R p b 2 4 x L 0 x l d m V y Y W 5 j Z X N w Z W N p Z m l r Y X R p b 2 5 z d G F i Z W x f Z W d l b n N r Y W J l c l 8 y L 8 O G b m R y Z X Q g d H l w Z T E u e 0 N D S U N s Y X N z a W Z p Y 2 F 0 a W 9 u L D E w f S Z x d W 9 0 O y w m c X V v d D t T Z W N 0 a W 9 u M S 9 M Z X Z l c m F u Y 2 V z c G V j a W Z p a 2 F 0 a W 9 u c 3 R h Y m V s X 2 V n Z W 5 z a 2 F i Z X J f M i / D h m 5 k c m V 0 I H R 5 c G U x L n t D Q 0 l D b G F z c 0 5 h b W U s M T F 9 J n F 1 b 3 Q 7 L C Z x d W 9 0 O 1 N l Y 3 R p b 2 4 x L 0 x l d m V y Y W 5 j Z X N w Z W N p Z m l r Y X R p b 2 5 z d G F i Z W x f Z W d l b n N r Y W J l c l 8 y L 8 O G b m R y Z X Q g d H l w Z T E u e 0 N D S U N s Y X N z Q 2 9 k Z V t U e X B l X S w x M n 0 m c X V v d D s s J n F 1 b 3 Q 7 U 2 V j d G l v b j E v T G V 2 Z X J h b m N l c 3 B l Y 2 l m a W t h d G l v b n N 0 Y W J l b F 9 l Z 2 V u c 2 t h Y m V y X z I v w 4 Z u Z H J l d C B 0 e X B l M S 5 7 Q 0 N J R G V z a W d u Z W R V c 2 V D b G F z c 0 N v Z G U s M T N 9 J n F 1 b 3 Q 7 L C Z x d W 9 0 O 1 N l Y 3 R p b 2 4 x L 0 x l d m V y Y W 5 j Z X N w Z W N p Z m l r Y X R p b 2 5 z d G F i Z W x f Z W d l b n N r Y W J l c l 8 y L 8 O G b m R y Z X Q g d H l w Z T E u e 0 N D S U N s Y X N z Q 2 9 k Z V Z l c n N p b 2 5 b V H l w Z V 0 s M T R 9 J n F 1 b 3 Q 7 L C Z x d W 9 0 O 1 N l Y 3 R p b 2 4 x L 0 x l d m V y Y W 5 j Z X N w Z W N p Z m l r Y X R p b 2 5 z d G F i Z W x f Z W d l b n N r Y W J l c l 8 y L 8 O G b m R y Z X Q g d H l w Z T E u e 0 N D S U R l c 2 l n b m V k V X N l T m F t Z S w x N X 0 m c X V v d D s s J n F 1 b 3 Q 7 U 2 V j d G l v b j E v T G V 2 Z X J h b m N l c 3 B l Y 2 l m a W t h d G l v b n N 0 Y W J l b F 9 l Z 2 V u c 2 t h Y m V y X z I v w 4 Z u Z H J l d C B 0 e X B l M S 5 7 Q 0 N J Q 2 x h c 3 N p Z m l j Y X R p b 2 5 b V H l w Z V 0 s M T Z 9 J n F 1 b 3 Q 7 L C Z x d W 9 0 O 1 N l Y 3 R p b 2 4 x L 0 x l d m V y Y W 5 j Z X N w Z W N p Z m l r Y X R p b 2 5 z d G F i Z W x f Z W d l b n N r Y W J l c l 8 y L 8 O G b m R y Z X Q g d H l w Z T E u e 0 N D S V R v c G 5 v Z G U s M T d 9 J n F 1 b 3 Q 7 L C Z x d W 9 0 O 1 N l Y 3 R p b 2 4 x L 0 x l d m V y Y W 5 j Z X N w Z W N p Z m l r Y X R p b 2 5 z d G F i Z W x f Z W d l b n N r Y W J l c l 8 y L 8 O G b m R y Z X Q g d H l w Z T E u e 0 N D S U N s Y X N z T m F t Z V t U e X B l X S w x O H 0 m c X V v d D s s J n F 1 b 3 Q 7 U 2 V j d G l v b j E v T G V 2 Z X J h b m N l c 3 B l Y 2 l m a W t h d G l v b n N 0 Y W J l b F 9 l Z 2 V u c 2 t h Y m V y X z I v w 4 Z u Z H J l d C B 0 e X B l M S 5 7 R G V w Y X J 0 b W V u d E 5 h b W U s M T l 9 J n F 1 b 3 Q 7 L C Z x d W 9 0 O 1 N l Y 3 R p b 2 4 x L 0 x l d m V y Y W 5 j Z X N w Z W N p Z m l r Y X R p b 2 5 z d G F i Z W x f Z W d l b n N r Y W J l c l 8 y L 8 O G b m R y Z X Q g d H l w Z T E u e 0 R l c G F y d G 1 l b n R O d W 1 i Z X I s M j B 9 J n F 1 b 3 Q 7 L C Z x d W 9 0 O 1 N l Y 3 R p b 2 4 x L 0 x l d m V y Y W 5 j Z X N w Z W N p Z m l r Y X R p b 2 5 z d G F i Z W x f Z W d l b n N r Y W J l c l 8 y L 8 O G b m R y Z X Q g d H l w Z T E u e 0 d y b 3 N z U G x h b m 5 l Z E F y Z W E s M j F 9 J n F 1 b 3 Q 7 L C Z x d W 9 0 O 1 N l Y 3 R p b 2 4 x L 0 x l d m V y Y W 5 j Z X N w Z W N p Z m l r Y X R p b 2 5 z d G F i Z W x f Z W d l b n N r Y W J l c l 8 y L 8 O G b m R y Z X Q g d H l w Z T E u e 0 N D S V R v c G 5 v Z G V b V H l w Z V 0 s M j J 9 J n F 1 b 3 Q 7 L C Z x d W 9 0 O 1 N l Y 3 R p b 2 4 x L 0 x l d m V y Y W 5 j Z X N w Z W N p Z m l r Y X R p b 2 5 z d G F i Z W x f Z W d l b n N r Y W J l c l 8 y L 8 O G b m R y Z X Q g d H l w Z T E u e 0 N v b W J 1 c 3 R p Y m x l W 1 R 5 c G V d L D I z f S Z x d W 9 0 O y w m c X V v d D t T Z W N 0 a W 9 u M S 9 M Z X Z l c m F u Y 2 V z c G V j a W Z p a 2 F 0 a W 9 u c 3 R h Y m V s X 2 V n Z W 5 z a 2 F i Z X J f M i / D h m 5 k c m V 0 I H R 5 c G U x L n t J c 0 V 4 d G V y b m F s L D I 0 f S Z x d W 9 0 O y w m c X V v d D t T Z W N 0 a W 9 u M S 9 M Z X Z l c m F u Y 2 V z c G V j a W Z p a 2 F 0 a W 9 u c 3 R h Y m V s X 2 V n Z W 5 z a 2 F i Z X J f M i / D h m 5 k c m V 0 I H R 5 c G U x L n t D b 2 1 w Y X J 0 b W V u d G F 0 a W 9 u W 1 R 5 c G V d L D I 1 f S Z x d W 9 0 O y w m c X V v d D t T Z W N 0 a W 9 u M S 9 M Z X Z l c m F u Y 2 V z c G V j a W Z p a 2 F 0 a W 9 u c 3 R h Y m V s X 2 V n Z W 5 z a 2 F i Z X J f M i / D h m 5 k c m V 0 I H R 5 c G U x L n t O Z X R Q b G F u b m V k Q X J l Y S w y N n 0 m c X V v d D s s J n F 1 b 3 Q 7 U 2 V j d G l v b j E v T G V 2 Z X J h b m N l c 3 B l Y 2 l m a W t h d G l v b n N 0 Y W J l b F 9 l Z 2 V u c 2 t h Y m V y X z I v w 4 Z u Z H J l d C B 0 e X B l M S 5 7 T 2 N j d X B h b m N 5 T n V t Y m V y L D I 3 f S Z x d W 9 0 O y w m c X V v d D t T Z W N 0 a W 9 u M S 9 M Z X Z l c m F u Y 2 V z c G V j a W Z p a 2 F 0 a W 9 u c 3 R h Y m V s X 2 V n Z W 5 z a 2 F i Z X J f M i / D h m 5 k c m V 0 I H R 5 c G U x L n t P Y 2 N 1 c G F u Y 3 l O d W 1 i Z X J Q Z W F r L D I 4 f S Z x d W 9 0 O y w m c X V v d D t T Z W N 0 a W 9 u M S 9 M Z X Z l c m F u Y 2 V z c G V j a W Z p a 2 F 0 a W 9 u c 3 R h Y m V s X 2 V n Z W 5 z a 2 F i Z X J f M i / D h m 5 k c m V 0 I H R 5 c G U x L n t S b 2 9 t R n V u Y 3 R p b 2 5 z Q 2 F 0 Z W d v c n k s M j l 9 J n F 1 b 3 Q 7 L C Z x d W 9 0 O 1 N l Y 3 R p b 2 4 x L 0 x l d m V y Y W 5 j Z X N w Z W N p Z m l r Y X R p b 2 5 z d G F i Z W x f Z W d l b n N r Y W J l c l 8 y L 8 O G b m R y Z X Q g d H l w Z T E u e 1 J v b 2 1 G d W 5 j d G l v b n N O d W 1 i Z X I s M z B 9 J n F 1 b 3 Q 7 L C Z x d W 9 0 O 1 N l Y 3 R p b 2 4 x L 0 x l d m V y Y W 5 j Z X N w Z W N p Z m l r Y X R p b 2 5 z d G F i Z W x f Z W d l b n N r Y W J l c l 8 y L 8 O G b m R y Z X Q g d H l w Z T E u e 0 Z p c m V S Y X R p b m d b V H l w Z V 0 s M z F 9 J n F 1 b 3 Q 7 L C Z x d W 9 0 O 1 N l Y 3 R p b 2 4 x L 0 x l d m V y Y W 5 j Z X N w Z W N p Z m l r Y X R p b 2 5 z d G F i Z W x f Z W d l b n N r Y W J l c l 8 y L 8 O G b m R y Z X Q g d H l w Z T E u e 1 J v b 2 1 O Y W 1 l Q W J i c m V 2 a W F 0 a W 9 u L D M y f S Z x d W 9 0 O y w m c X V v d D t T Z W N 0 a W 9 u M S 9 M Z X Z l c m F u Y 2 V z c G V j a W Z p a 2 F 0 a W 9 u c 3 R h Y m V s X 2 V n Z W 5 z a 2 F i Z X J f M i / D h m 5 k c m V 0 I H R 5 c G U x L n t B Q k R M L D M z f S Z x d W 9 0 O y w m c X V v d D t T Z W N 0 a W 9 u M S 9 M Z X Z l c m F u Y 2 V z c G V j a W Z p a 2 F 0 a W 9 u c 3 R h Y m V s X 2 V n Z W 5 z a 2 F i Z X J f M i / D h m 5 k c m V 0 I H R 5 c G U x L n t B Q k T D h S w z N H 0 m c X V v d D s s J n F 1 b 3 Q 7 U 2 V j d G l v b j E v T G V 2 Z X J h b m N l c 3 B l Y 2 l m a W t h d G l v b n N 0 Y W J l b F 9 l Z 2 V u c 2 t h Y m V y X z I v w 4 Z u Z H J l d C B 0 e X B l M S 5 7 Q W N j Z X N z Q 2 9 u d H J v b C w z N X 0 m c X V v d D s s J n F 1 b 3 Q 7 U 2 V j d G l v b j E v T G V 2 Z X J h b m N l c 3 B l Y 2 l m a W t h d G l v b n N 0 Y W J l b F 9 l Z 2 V u c 2 t h Y m V y X z I v w 4 Z u Z H J l d C B 0 e X B l M S 5 7 Q 2 9 t Y n V z d G l i b G V f U m V x L D M 2 f S Z x d W 9 0 O y w m c X V v d D t T Z W N 0 a W 9 u M S 9 M Z X Z l c m F u Y 2 V z c G V j a W Z p a 2 F 0 a W 9 u c 3 R h Y m V s X 2 V n Z W 5 z a 2 F i Z X J f M i / D h m 5 k c m V 0 I H R 5 c G U x L n t D b 2 1 w Y X J 0 b W V u d G F 0 a W 9 u X 1 J l c S w z N 3 0 m c X V v d D s s J n F 1 b 3 Q 7 U 2 V j d G l v b j E v T G V 2 Z X J h b m N l c 3 B l Y 2 l m a W t h d G l v b n N 0 Y W J l b F 9 l Z 2 V u c 2 t h Y m V y X z I v w 4 Z u Z H J l d C B 0 e X B l M S 5 7 R X h w b 3 N 1 c m V D b G F z c y w z O H 0 m c X V v d D s s J n F 1 b 3 Q 7 U 2 V j d G l v b j E v T G V 2 Z X J h b m N l c 3 B l Y 2 l m a W t h d G l v b n N 0 Y W J l b F 9 l Z 2 V u c 2 t h Y m V y X z I v w 4 Z u Z H J l d C B 0 e X B l M S 5 7 R m l y Z U V 4 a X Q s M z l 9 J n F 1 b 3 Q 7 L C Z x d W 9 0 O 1 N l Y 3 R p b 2 4 x L 0 x l d m V y Y W 5 j Z X N w Z W N p Z m l r Y X R p b 2 5 z d G F i Z W x f Z W d l b n N r Y W J l c l 8 y L 8 O G b m R y Z X Q g d H l w Z T E u e 0 Z p c m V S Y X R p b m d f U m V x L D Q w f S Z x d W 9 0 O y w m c X V v d D t T Z W N 0 a W 9 u M S 9 M Z X Z l c m F u Y 2 V z c G V j a W Z p a 2 F 0 a W 9 u c 3 R h Y m V s X 2 V n Z W 5 z a 2 F i Z X J f M i / D h m 5 k c m V 0 I H R 5 c G U x L n t G a X J l U m l z a 0 Z h Y 3 R v c i w 0 M X 0 m c X V v d D s s J n F 1 b 3 Q 7 U 2 V j d G l v b j E v T G V 2 Z X J h b m N l c 3 B l Y 2 l m a W t h d G l v b n N 0 Y W J l b F 9 l Z 2 V u c 2 t h Y m V y X z I v w 4 Z u Z H J l d C B 0 e X B l M S 5 7 R 2 V v Z 3 J h c G h p Y 2 F s U m 9 v b U 5 1 b W J l c i w 0 M n 0 m c X V v d D s s J n F 1 b 3 Q 7 U 2 V j d G l v b j E v T G V 2 Z X J h b m N l c 3 B l Y 2 l m a W t h d G l v b n N 0 Y W J l b F 9 l Z 2 V u c 2 t h Y m V y X z I v w 4 Z u Z H J l d C B 0 e X B l M S 5 7 S G F u Z G l j Y X B B Y 2 N l c 3 N p Y m x l L D Q z f S Z x d W 9 0 O y w m c X V v d D t T Z W N 0 a W 9 u M S 9 M Z X Z l c m F u Y 2 V z c G V j a W Z p a 2 F 0 a W 9 u c 3 R h Y m V s X 2 V n Z W 5 z a 2 F i Z X J f M i / D h m 5 k c m V 0 I H R 5 c G U x L n t I Y X N O b 2 5 T a 2 l k U 3 V y Z m F j Z S w 0 N H 0 m c X V v d D s s J n F 1 b 3 Q 7 U 2 V j d G l v b j E v T G V 2 Z X J h b m N l c 3 B l Y 2 l m a W t h d G l v b n N 0 Y W J l b F 9 l Z 2 V u c 2 t h Y m V y X z I v w 4 Z u Z H J l d C B 0 e X B l M S 5 7 S W 1 w Y W N 0 S W 5 z d W x h d G l v b k N s Y X N z X 1 J l c S w 0 N X 0 m c X V v d D s s J n F 1 b 3 Q 7 U 2 V j d G l v b j E v T G V 2 Z X J h b m N l c 3 B l Y 2 l m a W t h d G l v b n N 0 Y W J l b F 9 l Z 2 V u c 2 t h Y m V y X z I v w 4 Z u Z H J l d C B 0 e X B l M S 5 7 T G 9 h Z E J l Y X J p b m c s N D Z 9 J n F 1 b 3 Q 7 L C Z x d W 9 0 O 1 N l Y 3 R p b 2 4 x L 0 x l d m V y Y W 5 j Z X N w Z W N p Z m l r Y X R p b 2 5 z d G F i Z W x f Z W d l b n N r Y W J l c l 8 y L 8 O G b m R y Z X Q g d H l w Z T E u e 1 B 1 Y m x p Y 2 x 5 Q W N j Z X N z a W J s Z S w 0 N 3 0 m c X V v d D s s J n F 1 b 3 Q 7 U 2 V j d G l v b j E v T G V 2 Z X J h b m N l c 3 B l Y 2 l m a W t h d G l v b n N 0 Y W J l b F 9 l Z 2 V u c 2 t h Y m V y X z I v w 4 Z u Z H J l d C B 0 e X B l M S 5 7 U 2 1 v a 2 V T d G 9 w L D Q 4 f S Z x d W 9 0 O y w m c X V v d D t T Z W N 0 a W 9 u M S 9 M Z X Z l c m F u Y 2 V z c G V j a W Z p a 2 F 0 a W 9 u c 3 R h Y m V s X 2 V n Z W 5 z a 2 F i Z X J f M i / D h m 5 k c m V 0 I H R 5 c G U x L n t T b 3 V u Z F R y Y W 5 z b W l z c 2 l v b k N s Y X N z X 1 J l c S w 0 O X 0 m c X V v d D s s J n F 1 b 3 Q 7 U 2 V j d G l v b j E v T G V 2 Z X J h b m N l c 3 B l Y 2 l m a W t h d G l v b n N 0 Y W J l b F 9 l Z 2 V u c 2 t h Y m V y X z I v w 4 Z u Z H J l d C B 0 e X B l M S 5 7 U 3 R y d W N 0 d X J h b E N s Y X N z L D U w f S Z x d W 9 0 O y w m c X V v d D t T Z W N 0 a W 9 u M S 9 M Z X Z l c m F u Y 2 V z c G V j a W Z p a 2 F 0 a W 9 u c 3 R h Y m V s X 2 V n Z W 5 z a 2 F i Z X J f M i / D h m 5 k c m V 0 I H R 5 c G U x L n t T d X J m Y W N l U 3 B y Z W F k T 2 Z G b G F t Z V t U e X B l X S w 1 M X 0 m c X V v d D s s J n F 1 b 3 Q 7 U 2 V j d G l v b j E v T G V 2 Z X J h b m N l c 3 B l Y 2 l m a W t h d G l v b n N 0 Y W J l b F 9 l Z 2 V u c 2 t h Y m V y X z I v w 4 Z u Z H J l d C B 0 e X B l M S 5 7 U 3 V y Z m F j Z V N w c m V h Z E 9 m R m x h b W V f U m V x L D U y f S Z x d W 9 0 O y w m c X V v d D t T Z W N 0 a W 9 u M S 9 M Z X Z l c m F u Y 2 V z c G V j a W Z p a 2 F 0 a W 9 u c 3 R h Y m V s X 2 V n Z W 5 z a 2 F i Z X J f M i / D h m 5 k c m V 0 I H R 5 c G U x L n t U a G V y b W F s V H J h b n N t a X R 0 Y W 5 j Z V 9 S Z X E s N T N 9 J n F 1 b 3 Q 7 L C Z x d W 9 0 O 1 N l Y 3 R p b 2 4 x L 0 x l d m V y Y W 5 j Z X N w Z W N p Z m l r Y X R p b 2 5 z d G F i Z W x f Z W d l b n N r Y W J l c l 8 y L 8 O G b m R y Z X Q g d H l w Z T E u e 0 N D S U 1 h a W 5 U e X B l S U Q s N T R 9 J n F 1 b 3 Q 7 L C Z x d W 9 0 O 1 N l Y 3 R p b 2 4 x L 0 x l d m V y Y W 5 j Z X N w Z W N p Z m l r Y X R p b 2 5 z d G F i Z W x f Z W d l b n N r Y W J l c l 8 y L 8 O G b m R y Z X Q g d H l w Z T E u e 0 N D S U 1 h a W 5 U e X B l S U R b V H l w Z V 0 s N T V 9 J n F 1 b 3 Q 7 L C Z x d W 9 0 O 1 N l Y 3 R p b 2 4 x L 0 x l d m V y Y W 5 j Z X N w Z W N p Z m l r Y X R p b 2 5 z d G F i Z W x f Z W d l b n N r Y W J l c l 8 y L 8 O G b m R y Z X Q g d H l w Z T E u e 0 N D S U 1 h a W 5 U e X B l T m F t Z S w 1 N n 0 m c X V v d D s s J n F 1 b 3 Q 7 U 2 V j d G l v b j E v T G V 2 Z X J h b m N l c 3 B l Y 2 l m a W t h d G l v b n N 0 Y W J l b F 9 l Z 2 V u c 2 t h Y m V y X z I v w 4 Z u Z H J l d C B 0 e X B l M S 5 7 Q 0 N J T W F p b l R 5 c G V O Y W 1 l W 1 R 5 c G V d L D U 3 f S Z x d W 9 0 O y w m c X V v d D t T Z W N 0 a W 9 u M S 9 M Z X Z l c m F u Y 2 V z c G V j a W Z p a 2 F 0 a W 9 u c 3 R h Y m V s X 2 V n Z W 5 z a 2 F i Z X J f M i / D h m 5 k c m V 0 I H R 5 c G U x L n t D Q 0 l T a W 5 n b G V M Z X Z l b E l E L D U 4 f S Z x d W 9 0 O y w m c X V v d D t T Z W N 0 a W 9 u M S 9 M Z X Z l c m F u Y 2 V z c G V j a W Z p a 2 F 0 a W 9 u c 3 R h Y m V s X 2 V n Z W 5 z a 2 F i Z X J f M i / D h m 5 k c m V 0 I H R 5 c G U x L n t D Q 0 l T d W J U e X B l S U Q s N T l 9 J n F 1 b 3 Q 7 L C Z x d W 9 0 O 1 N l Y 3 R p b 2 4 x L 0 x l d m V y Y W 5 j Z X N w Z W N p Z m l r Y X R p b 2 5 z d G F i Z W x f Z W d l b n N r Y W J l c l 8 y L 8 O G b m R y Z X Q g d H l w Z T E u e 0 N D S V N 1 Y l R 5 c G V J R F t U e X B l X S w 2 M H 0 m c X V v d D s s J n F 1 b 3 Q 7 U 2 V j d G l v b j E v T G V 2 Z X J h b m N l c 3 B l Y 2 l m a W t h d G l v b n N 0 Y W J l b F 9 l Z 2 V u c 2 t h Y m V y X z I v w 4 Z u Z H J l d C B 0 e X B l M S 5 7 Q 0 N J U 3 V i V H l w Z U 5 h b W U s N j F 9 J n F 1 b 3 Q 7 L C Z x d W 9 0 O 1 N l Y 3 R p b 2 4 x L 0 x l d m V y Y W 5 j Z X N w Z W N p Z m l r Y X R p b 2 5 z d G F i Z W x f Z W d l b n N r Y W J l c l 8 y L 8 O G b m R y Z X Q g d H l w Z T E u e 0 N D S V N 1 Y l R 5 c G V O Y W 1 l W 1 R 5 c G V d L D Y y f S Z x d W 9 0 O y w m c X V v d D t T Z W N 0 a W 9 u M S 9 M Z X Z l c m F u Y 2 V z c G V j a W Z p a 2 F 0 a W 9 u c 3 R h Y m V s X 2 V n Z W 5 z a 2 F i Z X J f M i / D h m 5 k c m V 0 I H R 5 c G U x L n t D Q 0 l U e X B l S U Q s N j N 9 J n F 1 b 3 Q 7 L C Z x d W 9 0 O 1 N l Y 3 R p b 2 4 x L 0 x l d m V y Y W 5 j Z X N w Z W N p Z m l r Y X R p b 2 5 z d G F i Z W x f Z W d l b n N r Y W J l c l 8 y L 8 O G b m R y Z X Q g d H l w Z T E u e 0 N D S V R 5 c G V J R F t U e X B l X S w 2 N H 0 m c X V v d D s s J n F 1 b 3 Q 7 U 2 V j d G l v b j E v T G V 2 Z X J h b m N l c 3 B l Y 2 l m a W t h d G l v b n N 0 Y W J l b F 9 l Z 2 V u c 2 t h Y m V y X z I v w 4 Z u Z H J l d C B 0 e X B l M S 5 7 Q 0 N J V H l w Z U 5 h b W U s N j V 9 J n F 1 b 3 Q 7 L C Z x d W 9 0 O 1 N l Y 3 R p b 2 4 x L 0 x l d m V y Y W 5 j Z X N w Z W N p Z m l r Y X R p b 2 5 z d G F i Z W x f Z W d l b n N r Y W J l c l 8 y L 8 O G b m R y Z X Q g d H l w Z T E u e 0 N D S V R 5 c G V O Y W 1 l W 1 R 5 c G V d L D Y 2 f S Z x d W 9 0 O y w m c X V v d D t T Z W N 0 a W 9 u M S 9 M Z X Z l c m F u Y 2 V z c G V j a W Z p a 2 F 0 a W 9 u c 3 R h Y m V s X 2 V n Z W 5 z a 2 F i Z X J f M i / D h m 5 k c m V 0 I H R 5 c G U x L n t D b 2 5 z d H J 1 Y 3 R p b 2 5 T a X R l L D Y 3 f S Z x d W 9 0 O y w m c X V v d D t T Z W N 0 a W 9 u M S 9 M Z X Z l c m F u Y 2 V z c G V j a W Z p a 2 F 0 a W 9 u c 3 R h Y m V s X 2 V n Z W 5 z a 2 F i Z X J f M i / D h m 5 k c m V 0 I H R 5 c G U x L n t D b 2 5 z d H J 1 Y 3 R p b 2 5 T a X R l W m 9 u Z S w 2 O H 0 m c X V v d D s s J n F 1 b 3 Q 7 U 2 V j d G l v b j E v T G V 2 Z X J h b m N l c 3 B l Y 2 l m a W t h d G l v b n N 0 Y W J l b F 9 l Z 2 V u c 2 t h Y m V y X z I v w 4 Z u Z H J l d C B 0 e X B l M S 5 7 R 2 x v Y m F s V H J h Z G V J d G V t T n V t Y m V y W 1 R 5 c G V d L D Y 5 f S Z x d W 9 0 O y w m c X V v d D t T Z W N 0 a W 9 u M S 9 M Z X Z l c m F u Y 2 V z c G V j a W Z p a 2 F 0 a W 9 u c 3 R h Y m V s X 2 V n Z W 5 z a 2 F i Z X J f M i / D h m 5 k c m V 0 I H R 5 c G U x L n t J b X B h Y 3 R J b n N 1 b G F 0 a W 9 u Q 2 x h c 3 N b V H l w Z V 0 s N z B 9 J n F 1 b 3 Q 7 L C Z x d W 9 0 O 1 N l Y 3 R p b 2 4 x L 0 x l d m V y Y W 5 j Z X N w Z W N p Z m l r Y X R p b 2 5 z d G F i Z W x f Z W d l b n N r Y W J l c l 8 y L 8 O G b m R y Z X Q g d H l w Z T E u e 0 l u c 3 R h b G x h d G l v b k R h d G U s N z F 9 J n F 1 b 3 Q 7 L C Z x d W 9 0 O 1 N l Y 3 R p b 2 4 x L 0 x l d m V y Y W 5 j Z X N w Z W N p Z m l r Y X R p b 2 5 z d G F i Z W x f Z W d l b n N r Y W J l c l 8 y L 8 O G b m R y Z X Q g d H l w Z T E u e 0 l u d G V y d m F s T 2 Z N Y W l u d G V u Y W 5 j Z V t U e X B l X S w 3 M n 0 m c X V v d D s s J n F 1 b 3 Q 7 U 2 V j d G l v b j E v T G V 2 Z X J h b m N l c 3 B l Y 2 l m a W t h d G l v b n N 0 Y W J l b F 9 l Z 2 V u c 2 t h Y m V y X z I v w 4 Z u Z H J l d C B 0 e X B l M S 5 7 T G V h Z E V x d W l 2 Y W x l b n R b V H l w Z V 0 s N z N 9 J n F 1 b 3 Q 7 L C Z x d W 9 0 O 1 N l Y 3 R p b 2 4 x L 0 x l d m V y Y W 5 j Z X N w Z W N p Z m l r Y X R p b 2 5 z d G F i Z W x f Z W d l b n N r Y W J l c l 8 y L 8 O G b m R y Z X Q g d H l w Z T E u e 0 1 v Z G V s T n V t Y m V y W 1 R 5 c G V d L D c 0 f S Z x d W 9 0 O y w m c X V v d D t T Z W N 0 a W 9 u M S 9 M Z X Z l c m F u Y 2 V z c G V j a W Z p a 2 F 0 a W 9 u c 3 R h Y m V s X 2 V n Z W 5 z a 2 F i Z X J f M i / D h m 5 k c m V 0 I H R 5 c G U x L n t Q c m 9 j d X J l b W V u d E R h d G U s N z V 9 J n F 1 b 3 Q 7 L C Z x d W 9 0 O 1 N l Y 3 R p b 2 4 x L 0 x l d m V y Y W 5 j Z X N w Z W N p Z m l r Y X R p b 2 5 z d G F i Z W x f Z W d l b n N r Y W J l c l 8 y L 8 O G b m R y Z X Q g d H l w Z T E u e 1 B y b 2 R 1 Y 2 V y W 1 R 5 c G V d L D c 2 f S Z x d W 9 0 O y w m c X V v d D t T Z W N 0 a W 9 u M S 9 M Z X Z l c m F u Y 2 V z c G V j a W Z p a 2 F 0 a W 9 u c 3 R h Y m V s X 2 V n Z W 5 z a 2 F i Z X J f M i / D h m 5 k c m V 0 I H R 5 c G U x L n t Q c m 9 k d W N 0 T m F t Z V t U e X B l X S w 3 N 3 0 m c X V v d D s s J n F 1 b 3 Q 7 U 2 V j d G l v b j E v T G V 2 Z X J h b m N l c 3 B l Y 2 l m a W t h d G l v b n N 0 Y W J l b F 9 l Z 2 V u c 2 t h Y m V y X z I v w 4 Z u Z H J l d C B 0 e X B l M S 5 7 U H J v Z H V j d E 5 1 b W J l c l t U e X B l X S w 3 O H 0 m c X V v d D s s J n F 1 b 3 Q 7 U 2 V j d G l v b j E v T G V 2 Z X J h b m N l c 3 B l Y 2 l m a W t h d G l v b n N 0 Y W J l b F 9 l Z 2 V u c 2 t h Y m V y X z I v w 4 Z u Z H J l d C B 0 e X B l M S 5 7 U 2 V y a W F s T n V t Y m V y L D c 5 f S Z x d W 9 0 O y w m c X V v d D t T Z W N 0 a W 9 u M S 9 M Z X Z l c m F u Y 2 V z c G V j a W Z p a 2 F 0 a W 9 u c 3 R h Y m V s X 2 V n Z W 5 z a 2 F i Z X J f M i / D h m 5 k c m V 0 I H R 5 c G U x L n t T b 3 V u Z F R y Y W 5 z b W l z c 2 l v b k N s Y X N z W 1 R 5 c G V d L D g w f S Z x d W 9 0 O y w m c X V v d D t T Z W N 0 a W 9 u M S 9 M Z X Z l c m F u Y 2 V z c G V j a W Z p a 2 F 0 a W 9 u c 3 R h Y m V s X 2 V n Z W 5 z a 2 F i Z X J f M i / D h m 5 k c m V 0 I H R 5 c G U x L n t T e X N 0 Z W 1 L Z X l O d W 1 i Z X I s O D F 9 J n F 1 b 3 Q 7 L C Z x d W 9 0 O 1 N l Y 3 R p b 2 4 x L 0 x l d m V y Y W 5 j Z X N w Z W N p Z m l r Y X R p b 2 5 z d G F i Z W x f Z W d l b n N r Y W J l c l 8 y L 8 O G b m R y Z X Q g d H l w Z T E u e 1 R o Z X J t Y W x U c m F u c 2 1 p d H R h b m N l W 1 R 5 c G V d L D g y f S Z x d W 9 0 O y w m c X V v d D t T Z W N 0 a W 9 u M S 9 M Z X Z l c m F u Y 2 V z c G V j a W Z p a 2 F 0 a W 9 u c 3 R h Y m V s X 2 V n Z W 5 z a 2 F i Z X J f M i / D h m 5 k c m V 0 I H R 5 c G U x L n t X Y X J y Y W 5 0 e U V u Z E R h d G U s O D N 9 J n F 1 b 3 Q 7 L C Z x d W 9 0 O 1 N l Y 3 R p b 2 4 x L 0 x l d m V y Y W 5 j Z X N w Z W N p Z m l r Y X R p b 2 5 z d G F i Z W x f Z W d l b n N r Y W J l c l 8 y L 8 O G b m R y Z X Q g d H l w Z T E u e 1 d h c n J h b n R 5 U G V y a W 9 k L D g 0 f S Z x d W 9 0 O y w m c X V v d D t T Z W N 0 a W 9 u M S 9 M Z X Z l c m F u Y 2 V z c G V j a W Z p a 2 F 0 a W 9 u c 3 R h Y m V s X 2 V n Z W 5 z a 2 F i Z X J f M i / D h m 5 k c m V 0 I H R 5 c G U x L n t X Y X J y Y W 5 0 e V N 0 Y X J 0 R G F 0 Z S w 4 N X 0 m c X V v d D t d L C Z x d W 9 0 O 1 J l b G F 0 a W 9 u c 2 h p c E l u Z m 8 m c X V v d D s 6 W 1 1 9 I i A v P j w v U 3 R h Y m x l R W 5 0 c m l l c z 4 8 L 0 l 0 Z W 0 + P E l 0 Z W 0 + P E l 0 Z W 1 M b 2 N h d G l v b j 4 8 S X R l b V R 5 c G U + R m 9 y b X V s Y T w v S X R l b V R 5 c G U + P E l 0 Z W 1 Q Y X R o P l N l Y 3 R p b 2 4 x L 0 x l d m V y Y W 5 j Z X N w Z W N p Z m l r Y X R p b 2 5 z d G F i Z W x f Z W d l b n N r Y W J l c l 8 y L 0 t p b G R l P C 9 J d G V t U G F 0 a D 4 8 L 0 l 0 Z W 1 M b 2 N h d G l v b j 4 8 U 3 R h Y m x l R W 5 0 c m l l c y A v P j w v S X R l b T 4 8 S X R l b T 4 8 S X R l b U x v Y 2 F 0 a W 9 u P j x J d G V t V H l w Z T 5 G b 3 J t d W x h P C 9 J d G V t V H l w Z T 4 8 S X R l b V B h d G g + U 2 V j d G l v b j E v T G V 2 Z X J h b m N l c 3 B l Y 2 l m a W t h d G l v b n N 0 Y W J l b F 9 l Z 2 V u c 2 t h Y m V y X z I v R m p l c m 5 l Z G U l M j B r b 2 x v b m 5 l c j w v S X R l b V B h d G g + P C 9 J d G V t T G 9 j Y X R p b 2 4 + P F N 0 Y W J s Z U V u d H J p Z X M g L z 4 8 L 0 l 0 Z W 0 + P E l 0 Z W 0 + P E l 0 Z W 1 M b 2 N h d G l v b j 4 8 S X R l b V R 5 c G U + R m 9 y b X V s Y T w v S X R l b V R 5 c G U + P E l 0 Z W 1 Q Y X R o P l N l Y 3 R p b 2 4 x L 0 x l d m V y Y W 5 j Z X N w Z W N p Z m l r Y X R p b 2 5 z d G F i Z W x f Z W d l b n N r Y W J l c l 8 y L 0 Z q Z X J u Z W R l J T I w d G 9 t b W U l M j B y J U M z J U E 2 a 2 t l c j w v S X R l b V B h d G g + P C 9 J d G V t T G 9 j Y X R p b 2 4 + P F N 0 Y W J s Z U V u d H J p Z X M g L z 4 8 L 0 l 0 Z W 0 + P E l 0 Z W 0 + P E l 0 Z W 1 M b 2 N h d G l v b j 4 8 S X R l b V R 5 c G U + R m 9 y b X V s Y T w v S X R l b V R 5 c G U + P E l 0 Z W 1 Q Y X R o P l N l Y 3 R p b 2 4 x L 0 x l d m V y Y W 5 j Z X N w Z W N p Z m l r Y X R p b 2 5 z d G F i Z W x f Z W d l b n N r Y W J l c l 8 y L 1 M l Q z M l Q T Z u a 2 V k Z S U y M G 9 2 Z X J z a 3 J p Z n R l c j w v S X R l b V B h d G g + P C 9 J d G V t T G 9 j Y X R p b 2 4 + P F N 0 Y W J s Z U V u d H J p Z X M g L z 4 8 L 0 l 0 Z W 0 + P E l 0 Z W 0 + P E l 0 Z W 1 M b 2 N h d G l v b j 4 8 S X R l b V R 5 c G U + R m 9 y b X V s Y T w v S X R l b V R 5 c G U + P E l 0 Z W 1 Q Y X R o P l N l Y 3 R p b 2 4 x L 0 x l d m V y Y W 5 j Z X N w Z W N p Z m l r Y X R p b 2 5 z d G F i Z W x f Z W d l b n N r Y W J l c l 8 y L y V D M y U 4 N m 5 k c m V 0 J T I w d H l w Z T w v S X R l b V B h d G g + P C 9 J d G V t T G 9 j Y X R p b 2 4 + P F N 0 Y W J s Z U V u d H J p Z X M g L z 4 8 L 0 l 0 Z W 0 + P E l 0 Z W 0 + P E l 0 Z W 1 M b 2 N h d G l v b j 4 8 S X R l b V R 5 c G U + R m 9 y b X V s Y T w v S X R l b V R 5 c G U + P E l 0 Z W 1 Q Y X R o P l N l Y 3 R p b 2 4 x L 0 x l d m V y Y W 5 j Z X N w Z W N p Z m l r Y X R p b 2 5 z d G F i Z W x f Z W d l b n N r Y W J l c l 8 y L 0 9 t Y n l 0 d G V 0 J T I w d G F i Z W w 8 L 0 l 0 Z W 1 Q Y X R o P j w v S X R l b U x v Y 2 F 0 a W 9 u P j x T d G F i b G V F b n R y a W V z I C 8 + P C 9 J d G V t P j x J d G V t P j x J d G V t T G 9 j Y X R p b 2 4 + P E l 0 Z W 1 U e X B l P k Z v c m 1 1 b G E 8 L 0 l 0 Z W 1 U e X B l P j x J d G V t U G F 0 a D 5 T Z W N 0 a W 9 u M S 9 M Z X Z l c m F u Y 2 V z c G V j a W Z p a 2 F 0 a W 9 u c 3 R h Y m V s X 2 V n Z W 5 z a 2 F i Z X J f M i 9 I J U M z J U E 2 d m V k Z S U y M G 9 2 Z X J z a 3 J p Z n R l c j w v S X R l b V B h d G g + P C 9 J d G V t T G 9 j Y X R p b 2 4 + P F N 0 Y W J s Z U V u d H J p Z X M g L z 4 8 L 0 l 0 Z W 0 + P E l 0 Z W 0 + P E l 0 Z W 1 M b 2 N h d G l v b j 4 8 S X R l b V R 5 c G U + R m 9 y b X V s Y T w v S X R l b V R 5 c G U + P E l 0 Z W 1 Q Y X R o P l N l Y 3 R p b 2 4 x L 0 x l d m V y Y W 5 j Z X N w Z W N p Z m l r Y X R p b 2 5 z d G F i Z W x f Z W d l b n N r Y W J l c l 8 y L y V D M y U 4 N m 5 k c m V 0 J T I w d H l w Z T E 8 L 0 l 0 Z W 1 Q Y X R o P j w v S X R l b U x v Y 2 F 0 a W 9 u P j x T d G F i b G V F b n R y a W V z I C 8 + P C 9 J d G V t P j x J d G V t P j x J d G V t T G 9 j Y X R p b 2 4 + P E l 0 Z W 1 U e X B l P k Z v c m 1 1 b G E 8 L 0 l 0 Z W 1 U e X B l P j x J d G V t U G F 0 a D 5 T Z W N 0 a W 9 u M S 9 M Z X Z l c m F u Y 2 V z c G V j a W Z p a 2 F 0 a W 9 u c 3 R h Y m V s X 2 V n Z W 5 z a 2 F i Z X J f M i 9 P b W Q l Q z M l Q j h i d G U l M j B r b 2 x v b m 5 l c j w v S X R l b V B h d G g + P C 9 J d G V t T G 9 j Y X R p b 2 4 + P F N 0 Y W J s Z U V u d H J p Z X M g L z 4 8 L 0 l 0 Z W 0 + P C 9 J d G V t c z 4 8 L 0 x v Y 2 F s U G F j a 2 F n Z U 1 l d G F k Y X R h R m l s Z T 4 W A A A A U E s F B g A A A A A A A A A A A A A A A A A A A A A A A N o A A A A B A A A A 0 I y d 3 w E V 0 R G M e g D A T 8 K X 6 w E A A A B S I h b S 6 5 d r S 6 v q 1 4 A 7 h 4 n / A A A A A A I A A A A A A A N m A A D A A A A A E A A A A O 8 s n S N r C F u k + 1 L V / K w m c G c A A A A A B I A A A K A A A A A Q A A A A d C M X j n C p R j E 4 B 6 y S F 8 z S y 1 A A A A D S t a 4 m J U T x 6 S r 2 z 2 x s g 7 g 4 Q o V o R / M L d n P c M v X 8 p x f A R m E V s z T 3 U L V j m e / g 2 d v l m a 2 S O G e g k m + z Q c W b B o r J j v x Y G c d C x 4 l 7 4 B k + k Z 6 T e s g p u h Q A A A A f T s N E r 4 I w w t B 5 + N O 2 C 1 b l / B k N T w = = < / D a t a M a s h u p > 
</file>

<file path=customXml/itemProps1.xml><?xml version="1.0" encoding="utf-8"?>
<ds:datastoreItem xmlns:ds="http://schemas.openxmlformats.org/officeDocument/2006/customXml" ds:itemID="{76D97614-7D11-4585-AB00-7D05166A90B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Leveranceoversigt</vt:lpstr>
      <vt:lpstr>dRootsUdtræk</vt:lpstr>
      <vt:lpstr>Leveranceoversigt!Udskriftstitler</vt:lpstr>
    </vt:vector>
  </TitlesOfParts>
  <Company>Region Syddanmark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Vang Nielsen</dc:creator>
  <cp:lastModifiedBy>Chris Vang Nielsen</cp:lastModifiedBy>
  <cp:lastPrinted>2021-12-06T08:20:18Z</cp:lastPrinted>
  <dcterms:created xsi:type="dcterms:W3CDTF">2021-12-03T06:39:50Z</dcterms:created>
  <dcterms:modified xsi:type="dcterms:W3CDTF">2023-12-21T09:35:23Z</dcterms:modified>
</cp:coreProperties>
</file>