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egionshuset\Tværsektorielt samarbejde\Afdeling\Opgaver og projekter\IV-aftale\IV-aftale pr 0101 2025\"/>
    </mc:Choice>
  </mc:AlternateContent>
  <bookViews>
    <workbookView xWindow="0" yWindow="0" windowWidth="28800" windowHeight="12300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23" i="1"/>
  <c r="E24" i="1"/>
  <c r="D14" i="1" l="1"/>
  <c r="D17" i="1" s="1"/>
  <c r="D16" i="1"/>
  <c r="D22" i="1" l="1"/>
  <c r="D18" i="1"/>
  <c r="D15" i="1"/>
  <c r="E18" i="1" l="1"/>
  <c r="E17" i="1"/>
  <c r="E22" i="1"/>
  <c r="E14" i="1" l="1"/>
  <c r="E15" i="1"/>
  <c r="E16" i="1"/>
</calcChain>
</file>

<file path=xl/sharedStrings.xml><?xml version="1.0" encoding="utf-8"?>
<sst xmlns="http://schemas.openxmlformats.org/spreadsheetml/2006/main" count="36" uniqueCount="34">
  <si>
    <t xml:space="preserve">Borgernavn </t>
  </si>
  <si>
    <t xml:space="preserve">Borger cpr-nr. </t>
  </si>
  <si>
    <t xml:space="preserve">Henvisende sygehus </t>
  </si>
  <si>
    <t xml:space="preserve">(sæt x) </t>
  </si>
  <si>
    <t>Sygehus Sønderjylland</t>
  </si>
  <si>
    <t xml:space="preserve">Sygehus Lillebælt </t>
  </si>
  <si>
    <t xml:space="preserve">Ydelse </t>
  </si>
  <si>
    <t xml:space="preserve">Intravenøs medicinsk behandling uden pumpe </t>
  </si>
  <si>
    <t>Antal dage</t>
  </si>
  <si>
    <t>IV-behandling opstartet (dato)</t>
  </si>
  <si>
    <t>IV-behandling afsluttet (dato)</t>
  </si>
  <si>
    <t xml:space="preserve">Pris </t>
  </si>
  <si>
    <t>Regionens andel 70%</t>
  </si>
  <si>
    <t xml:space="preserve">Esbjerg - Grindsted Sygehus </t>
  </si>
  <si>
    <t xml:space="preserve">Langtidsforløb over 14 dage med IV-antibiotika uden pumpe </t>
  </si>
  <si>
    <t xml:space="preserve">Takst pr. dag </t>
  </si>
  <si>
    <t xml:space="preserve">Regionens andel 70% pr. dag </t>
  </si>
  <si>
    <t>Antal dage fra dag 15</t>
  </si>
  <si>
    <t xml:space="preserve">Afdeling og afsnit </t>
  </si>
  <si>
    <t xml:space="preserve">4 gange intravenøs medicinsk behandling med pumpe </t>
  </si>
  <si>
    <t xml:space="preserve">4 gange intravenøs medicinsk behandling uden pumpe </t>
  </si>
  <si>
    <t>Odense Universitetshospital - Svendborg Sygehus</t>
  </si>
  <si>
    <t>Intravenøs medicinsk behandling med pumpe pr. påbegyndt måned (30 dage)</t>
  </si>
  <si>
    <t>Intravenøs væskebehandling pr. påbegyndt måned (30 dage)</t>
  </si>
  <si>
    <t>Antal</t>
  </si>
  <si>
    <r>
      <t xml:space="preserve">Udfyldes </t>
    </r>
    <r>
      <rPr>
        <b/>
        <u/>
        <sz val="11"/>
        <color theme="1"/>
        <rFont val="Calibri"/>
        <family val="2"/>
        <scheme val="minor"/>
      </rPr>
      <t>kun</t>
    </r>
    <r>
      <rPr>
        <sz val="11"/>
        <color theme="1"/>
        <rFont val="Calibri"/>
        <family val="2"/>
        <scheme val="minor"/>
      </rPr>
      <t xml:space="preserve"> hvis der er tale om langtidsforløb over 14 dage</t>
    </r>
  </si>
  <si>
    <t>Takster gældende pr. 1. januar 2025</t>
  </si>
  <si>
    <t>Opdateret d. 24. okt. 2024</t>
  </si>
  <si>
    <t>Takst 2025</t>
  </si>
  <si>
    <t xml:space="preserve">Anvendt PL- PL ekskl. Sygesikring Pris og lønudvikloing excl. Praksis </t>
  </si>
  <si>
    <t>Anvendt fremskrivningsfaktor 2021 til 2025: 14,7%</t>
  </si>
  <si>
    <t>PL-2025</t>
  </si>
  <si>
    <t xml:space="preserve">Langtidsforløb over 14 dage med IV-antibiotika uden pumpe 4 gange i døgnet </t>
  </si>
  <si>
    <t xml:space="preserve">Langtidsforløb over 14 dage med IV-antibiotika med pumpe 4 gange i døgnet pr. påbegyndt måned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</si>
</sst>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#\ ##\ ##\-####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1F497D"/>
      <name val="Symbol"/>
      <family val="1"/>
      <charset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/>
    <xf numFmtId="0" fontId="0" fillId="0" borderId="0" xfId="0" applyBorder="1"/>
    <xf numFmtId="0" fontId="0" fillId="0" borderId="0" xfId="0" applyFill="1" applyBorder="1"/>
    <xf numFmtId="0" fontId="0" fillId="0" borderId="1" xfId="0" applyFill="1" applyBorder="1"/>
    <xf numFmtId="0" fontId="0" fillId="0" borderId="1" xfId="0" applyFont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0" xfId="0" applyAlignment="1"/>
    <xf numFmtId="165" fontId="0" fillId="0" borderId="1" xfId="1" applyNumberFormat="1" applyFont="1" applyBorder="1"/>
    <xf numFmtId="0" fontId="4" fillId="0" borderId="0" xfId="0" applyFont="1" applyAlignment="1">
      <alignment horizontal="left" vertical="center" indent="5"/>
    </xf>
    <xf numFmtId="0" fontId="5" fillId="0" borderId="0" xfId="0" applyFont="1"/>
    <xf numFmtId="10" fontId="5" fillId="0" borderId="0" xfId="0" applyNumberFormat="1" applyFont="1"/>
    <xf numFmtId="165" fontId="0" fillId="0" borderId="0" xfId="0" applyNumberFormat="1"/>
    <xf numFmtId="165" fontId="0" fillId="0" borderId="0" xfId="1" applyNumberFormat="1" applyFont="1" applyBorder="1"/>
    <xf numFmtId="165" fontId="0" fillId="0" borderId="0" xfId="0" applyNumberFormat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6" fillId="0" borderId="1" xfId="0" applyFont="1" applyBorder="1"/>
    <xf numFmtId="0" fontId="0" fillId="0" borderId="1" xfId="0" applyFill="1" applyBorder="1" applyAlignment="1">
      <alignment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1"/>
  <sheetViews>
    <sheetView tabSelected="1" workbookViewId="0">
      <selection activeCell="B34" sqref="B34"/>
    </sheetView>
  </sheetViews>
  <sheetFormatPr defaultRowHeight="15" x14ac:dyDescent="0.25"/>
  <cols>
    <col min="2" max="2" width="71.42578125" bestFit="1" customWidth="1"/>
    <col min="3" max="3" width="25.7109375" customWidth="1"/>
    <col min="4" max="4" width="12.42578125" bestFit="1" customWidth="1"/>
    <col min="5" max="5" width="27.7109375" customWidth="1"/>
  </cols>
  <sheetData>
    <row r="2" spans="2:6" x14ac:dyDescent="0.25">
      <c r="B2" s="3" t="s">
        <v>0</v>
      </c>
      <c r="C2" s="18"/>
      <c r="D2" s="18"/>
      <c r="E2" s="18"/>
    </row>
    <row r="3" spans="2:6" x14ac:dyDescent="0.25">
      <c r="B3" s="3" t="s">
        <v>1</v>
      </c>
      <c r="C3" s="19"/>
      <c r="D3" s="19"/>
      <c r="E3" s="19"/>
    </row>
    <row r="5" spans="2:6" x14ac:dyDescent="0.25">
      <c r="B5" s="3" t="s">
        <v>2</v>
      </c>
      <c r="C5" s="1" t="s">
        <v>3</v>
      </c>
    </row>
    <row r="6" spans="2:6" x14ac:dyDescent="0.25">
      <c r="B6" s="7" t="s">
        <v>4</v>
      </c>
      <c r="C6" s="8"/>
    </row>
    <row r="7" spans="2:6" x14ac:dyDescent="0.25">
      <c r="B7" s="7" t="s">
        <v>5</v>
      </c>
      <c r="C7" s="8"/>
    </row>
    <row r="8" spans="2:6" x14ac:dyDescent="0.25">
      <c r="B8" s="7" t="s">
        <v>13</v>
      </c>
      <c r="C8" s="8"/>
    </row>
    <row r="9" spans="2:6" x14ac:dyDescent="0.25">
      <c r="B9" s="7" t="s">
        <v>21</v>
      </c>
      <c r="C9" s="8"/>
    </row>
    <row r="11" spans="2:6" x14ac:dyDescent="0.25">
      <c r="B11" s="3" t="s">
        <v>18</v>
      </c>
      <c r="C11" s="18"/>
      <c r="D11" s="18"/>
      <c r="E11" s="18"/>
    </row>
    <row r="12" spans="2:6" x14ac:dyDescent="0.25">
      <c r="F12" s="10"/>
    </row>
    <row r="13" spans="2:6" x14ac:dyDescent="0.25">
      <c r="B13" s="3" t="s">
        <v>6</v>
      </c>
      <c r="C13" s="1" t="s">
        <v>24</v>
      </c>
      <c r="D13" s="1" t="s">
        <v>28</v>
      </c>
      <c r="E13" s="1" t="s">
        <v>12</v>
      </c>
      <c r="F13" s="6" t="s">
        <v>31</v>
      </c>
    </row>
    <row r="14" spans="2:6" x14ac:dyDescent="0.25">
      <c r="B14" s="20" t="s">
        <v>22</v>
      </c>
      <c r="C14" s="8"/>
      <c r="D14" s="11">
        <f>1543*F14</f>
        <v>1604.72</v>
      </c>
      <c r="E14" s="11">
        <f t="shared" ref="E14:E15" si="0">0.7*D14</f>
        <v>1123.3039999999999</v>
      </c>
      <c r="F14" s="1">
        <v>1.04</v>
      </c>
    </row>
    <row r="15" spans="2:6" x14ac:dyDescent="0.25">
      <c r="B15" s="20" t="s">
        <v>23</v>
      </c>
      <c r="C15" s="8"/>
      <c r="D15" s="11">
        <f>1102*F15</f>
        <v>1146.08</v>
      </c>
      <c r="E15" s="11">
        <f t="shared" si="0"/>
        <v>802.25599999999986</v>
      </c>
      <c r="F15" s="1">
        <v>1.04</v>
      </c>
    </row>
    <row r="16" spans="2:6" x14ac:dyDescent="0.25">
      <c r="B16" s="20" t="s">
        <v>7</v>
      </c>
      <c r="C16" s="8"/>
      <c r="D16" s="11">
        <f>7714*F16</f>
        <v>8022.56</v>
      </c>
      <c r="E16" s="11">
        <f>0.7*D16</f>
        <v>5615.7920000000004</v>
      </c>
      <c r="F16" s="1">
        <v>1.04</v>
      </c>
    </row>
    <row r="17" spans="2:8" x14ac:dyDescent="0.25">
      <c r="B17" s="20" t="s">
        <v>19</v>
      </c>
      <c r="C17" s="8"/>
      <c r="D17" s="11">
        <f>D14*4/3</f>
        <v>2139.6266666666666</v>
      </c>
      <c r="E17" s="11">
        <f t="shared" ref="E17:E18" si="1">0.7*D17</f>
        <v>1497.7386666666664</v>
      </c>
      <c r="F17" s="1">
        <v>1.04</v>
      </c>
      <c r="G17" s="15"/>
    </row>
    <row r="18" spans="2:8" x14ac:dyDescent="0.25">
      <c r="B18" s="20" t="s">
        <v>20</v>
      </c>
      <c r="C18" s="8"/>
      <c r="D18" s="11">
        <f>D16*4/3</f>
        <v>10696.746666666668</v>
      </c>
      <c r="E18" s="11">
        <f t="shared" si="1"/>
        <v>7487.7226666666666</v>
      </c>
      <c r="F18" s="1">
        <v>1.04</v>
      </c>
    </row>
    <row r="19" spans="2:8" x14ac:dyDescent="0.25">
      <c r="B19" s="5"/>
      <c r="C19" s="4"/>
      <c r="D19" s="4"/>
      <c r="E19" s="4"/>
    </row>
    <row r="20" spans="2:8" x14ac:dyDescent="0.25">
      <c r="B20" s="5" t="s">
        <v>25</v>
      </c>
      <c r="C20" s="4"/>
      <c r="D20" s="4"/>
      <c r="E20" s="4"/>
    </row>
    <row r="21" spans="2:8" x14ac:dyDescent="0.25">
      <c r="B21" s="3" t="s">
        <v>6</v>
      </c>
      <c r="C21" s="1" t="s">
        <v>17</v>
      </c>
      <c r="D21" s="1" t="s">
        <v>15</v>
      </c>
      <c r="E21" s="1" t="s">
        <v>16</v>
      </c>
      <c r="F21" s="6" t="s">
        <v>31</v>
      </c>
      <c r="G21" s="15"/>
      <c r="H21" s="15"/>
    </row>
    <row r="22" spans="2:8" x14ac:dyDescent="0.25">
      <c r="B22" s="6" t="s">
        <v>14</v>
      </c>
      <c r="C22" s="8"/>
      <c r="D22" s="11">
        <f>D14</f>
        <v>1604.72</v>
      </c>
      <c r="E22" s="11">
        <f t="shared" ref="E22" si="2">0.7*D22</f>
        <v>1123.3039999999999</v>
      </c>
      <c r="F22" s="1">
        <v>1.04</v>
      </c>
      <c r="H22" s="15"/>
    </row>
    <row r="23" spans="2:8" x14ac:dyDescent="0.25">
      <c r="B23" s="6" t="s">
        <v>32</v>
      </c>
      <c r="C23" s="8"/>
      <c r="D23" s="11">
        <f>D22/3*4</f>
        <v>2139.6266666666666</v>
      </c>
      <c r="E23" s="11">
        <f>0.7*D23</f>
        <v>1497.7386666666664</v>
      </c>
      <c r="F23" s="1">
        <v>1.04</v>
      </c>
    </row>
    <row r="24" spans="2:8" ht="30" x14ac:dyDescent="0.25">
      <c r="B24" s="21" t="s">
        <v>33</v>
      </c>
      <c r="C24" s="8"/>
      <c r="D24" s="11">
        <v>2140</v>
      </c>
      <c r="E24" s="11">
        <f>0.7*D24</f>
        <v>1498</v>
      </c>
      <c r="F24" s="1">
        <v>1.04</v>
      </c>
    </row>
    <row r="25" spans="2:8" x14ac:dyDescent="0.25">
      <c r="B25" s="12"/>
    </row>
    <row r="26" spans="2:8" x14ac:dyDescent="0.25">
      <c r="B26" s="1" t="s">
        <v>9</v>
      </c>
      <c r="C26" s="9"/>
    </row>
    <row r="27" spans="2:8" x14ac:dyDescent="0.25">
      <c r="B27" s="1" t="s">
        <v>10</v>
      </c>
      <c r="C27" s="9"/>
    </row>
    <row r="28" spans="2:8" x14ac:dyDescent="0.25">
      <c r="B28" s="1" t="s">
        <v>8</v>
      </c>
      <c r="C28" s="8"/>
    </row>
    <row r="30" spans="2:8" x14ac:dyDescent="0.25">
      <c r="B30" s="3" t="s">
        <v>11</v>
      </c>
      <c r="C30" s="8"/>
    </row>
    <row r="32" spans="2:8" x14ac:dyDescent="0.25">
      <c r="B32" s="13" t="s">
        <v>30</v>
      </c>
      <c r="C32" s="14"/>
    </row>
    <row r="33" spans="1:7" s="2" customFormat="1" ht="15.75" thickBot="1" x14ac:dyDescent="0.3"/>
    <row r="35" spans="1:7" x14ac:dyDescent="0.25">
      <c r="A35" t="s">
        <v>26</v>
      </c>
    </row>
    <row r="36" spans="1:7" x14ac:dyDescent="0.25">
      <c r="A36" t="s">
        <v>27</v>
      </c>
      <c r="E36" s="4"/>
      <c r="F36" s="4"/>
      <c r="G36" s="4"/>
    </row>
    <row r="37" spans="1:7" x14ac:dyDescent="0.25">
      <c r="B37" s="12"/>
      <c r="E37" s="5"/>
      <c r="F37" s="4"/>
      <c r="G37" s="4"/>
    </row>
    <row r="38" spans="1:7" x14ac:dyDescent="0.25">
      <c r="A38" t="s">
        <v>29</v>
      </c>
      <c r="E38" s="5"/>
      <c r="F38" s="16"/>
      <c r="G38" s="17"/>
    </row>
    <row r="39" spans="1:7" x14ac:dyDescent="0.25">
      <c r="E39" s="4"/>
      <c r="F39" s="4"/>
      <c r="G39" s="4"/>
    </row>
    <row r="40" spans="1:7" x14ac:dyDescent="0.25">
      <c r="B40" s="12"/>
    </row>
    <row r="41" spans="1:7" x14ac:dyDescent="0.25">
      <c r="B41" s="12"/>
    </row>
  </sheetData>
  <mergeCells count="3">
    <mergeCell ref="C2:E2"/>
    <mergeCell ref="C3:E3"/>
    <mergeCell ref="C11:E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Region Syddanmark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Risager Friis Clausen</dc:creator>
  <cp:lastModifiedBy>Jette Dalsgaard Andersen</cp:lastModifiedBy>
  <cp:lastPrinted>2023-08-15T11:13:39Z</cp:lastPrinted>
  <dcterms:created xsi:type="dcterms:W3CDTF">2023-08-11T05:53:59Z</dcterms:created>
  <dcterms:modified xsi:type="dcterms:W3CDTF">2024-12-19T07:14:38Z</dcterms:modified>
</cp:coreProperties>
</file>